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400" windowWidth="24915" windowHeight="11715" activeTab="3"/>
  </bookViews>
  <sheets>
    <sheet name="Sažetak" sheetId="1" r:id="rId1"/>
    <sheet name="ekonomska" sheetId="2" r:id="rId2"/>
    <sheet name="po izvorima " sheetId="3" r:id="rId3"/>
    <sheet name="Funkcijska" sheetId="4" r:id="rId4"/>
    <sheet name="posebni dio " sheetId="5" r:id="rId5"/>
    <sheet name="List3" sheetId="6" r:id="rId6"/>
  </sheets>
  <definedNames>
    <definedName name="__CDS_P1_G1__" localSheetId="2">'po izvorima '!$A$7:$G$22</definedName>
    <definedName name="__CDS_P1_G1__" localSheetId="4">'posebni dio '!$A$7:$G$23</definedName>
    <definedName name="__CDS_P1_G1__">'ekonomska'!$A$7:$G$87</definedName>
    <definedName name="__CDS_P1_G2__" localSheetId="2">'po izvorima '!$A$9:$G$21</definedName>
    <definedName name="__CDS_P1_G2__" localSheetId="4">'posebni dio '!$A$9:$G$22</definedName>
    <definedName name="__CDS_P1_G2__">'ekonomska'!$A$9:$G$31</definedName>
    <definedName name="__CDS_P1_G3__" localSheetId="2">'po izvorima '!$A$11:$G$20</definedName>
    <definedName name="__CDS_P1_G3__" localSheetId="4">'posebni dio '!$A$11:$G$21</definedName>
    <definedName name="__CDS_P1_G3__">'ekonomska'!$A$11:$G$20</definedName>
    <definedName name="__CDS_P1_G4__" localSheetId="2">'po izvorima '!$A$13:$G$19</definedName>
    <definedName name="__CDS_P1_G4__" localSheetId="4">'posebni dio '!$A$13:$G$20</definedName>
    <definedName name="__CDS_P1_G4__">'ekonomska'!$A$13:$G$19</definedName>
    <definedName name="__CDS_P1_G5__" localSheetId="2">'po izvorima '!$A$15:$G$18</definedName>
    <definedName name="__CDS_P1_G5__" localSheetId="4">'posebni dio '!$A$15:$G$19</definedName>
    <definedName name="__CDS_P1_G5__">'ekonomska'!$A$15:$G$18</definedName>
    <definedName name="__CDS_P1_G6__" localSheetId="2">'po izvorima '!$A$17:$G$17</definedName>
    <definedName name="__CDS_P1_G6__" localSheetId="4">'posebni dio '!$A$17:$G$17</definedName>
    <definedName name="__CDS_P1_G6__">'ekonomska'!$A$17:$G$17</definedName>
    <definedName name="__CDS_T2_G1__" localSheetId="2">'po izvorima '!#REF!</definedName>
    <definedName name="__CDS_T2_G1__" localSheetId="4">'posebni dio '!#REF!</definedName>
    <definedName name="__CDS_T2_G1__">'ekonomska'!#REF!</definedName>
    <definedName name="__CDS_T3_G1__" localSheetId="2">'po izvorima '!#REF!</definedName>
    <definedName name="__CDS_T3_G1__" localSheetId="4">'posebni dio '!#REF!</definedName>
    <definedName name="__CDS_T3_G1__">'ekonomska'!#REF!</definedName>
    <definedName name="__CDS_T3_G2__" localSheetId="2">'po izvorima '!#REF!</definedName>
    <definedName name="__CDS_T3_G2__" localSheetId="4">'posebni dio '!#REF!</definedName>
    <definedName name="__CDS_T3_G2__">'ekonomska'!#REF!</definedName>
    <definedName name="__CDS_T3_G3__" localSheetId="2">'po izvorima '!#REF!</definedName>
    <definedName name="__CDS_T3_G3__" localSheetId="4">'posebni dio '!#REF!</definedName>
    <definedName name="__CDS_T3_G3__">'ekonomska'!#REF!</definedName>
    <definedName name="__CDSG1__" localSheetId="3">'Funkcijska'!$A$7:$G$31</definedName>
    <definedName name="__CDSG1__" localSheetId="2">'po izvorima '!$A$91:$G$115</definedName>
    <definedName name="__CDSG1__" localSheetId="4">'posebni dio '!$A$117:$G$407</definedName>
    <definedName name="__CDSG1__">'ekonomska'!$A$108:$G$325</definedName>
    <definedName name="__CDSG2__" localSheetId="3">'Funkcijska'!$A$9:$G$30</definedName>
    <definedName name="__CDSG2__" localSheetId="2">'po izvorima '!$A$93:$G$114</definedName>
    <definedName name="__CDSG2__" localSheetId="4">'posebni dio '!$A$119:$G$406</definedName>
    <definedName name="__CDSG2__">'ekonomska'!$A$110:$G$171</definedName>
    <definedName name="__CDSG3__" localSheetId="3">'Funkcijska'!$A$11:$G$29</definedName>
    <definedName name="__CDSG3__" localSheetId="2">'po izvorima '!$A$95:$G$113</definedName>
    <definedName name="__CDSG3__" localSheetId="4">'posebni dio '!$A$121:$G$223</definedName>
    <definedName name="__CDSG3__">'ekonomska'!$A$112:$G$132</definedName>
    <definedName name="__CDSG4__" localSheetId="3">'Funkcijska'!$A$13:$G$28</definedName>
    <definedName name="__CDSG4__" localSheetId="2">'po izvorima '!$A$97:$G$112</definedName>
    <definedName name="__CDSG4__" localSheetId="4">'posebni dio '!$A$123:$G$222</definedName>
    <definedName name="__CDSG4__">'ekonomska'!$A$114:$G$131</definedName>
    <definedName name="__CDSG5__" localSheetId="3">'Funkcijska'!$A$15:$G$27</definedName>
    <definedName name="__CDSG5__" localSheetId="2">'po izvorima '!$A$99:$G$111</definedName>
    <definedName name="__CDSG5__" localSheetId="4">'posebni dio '!$A$125:$G$184</definedName>
    <definedName name="__CDSG5__">'ekonomska'!$A$116:$G$130</definedName>
    <definedName name="__CDSG6__" localSheetId="3">'Funkcijska'!$A$17:$G$26</definedName>
    <definedName name="__CDSG6__" localSheetId="2">'po izvorima '!$A$101:$G$110</definedName>
    <definedName name="__CDSG6__" localSheetId="4">'posebni dio '!$A$127:$G$183</definedName>
    <definedName name="__CDSG6__">'ekonomska'!$A$118:$G$129</definedName>
    <definedName name="__CDSG7__" localSheetId="3">'Funkcijska'!$A$19:$G$25</definedName>
    <definedName name="__CDSG7__" localSheetId="2">'po izvorima '!$A$103:$G$109</definedName>
    <definedName name="__CDSG7__" localSheetId="4">'posebni dio '!$A$129:$G$144</definedName>
    <definedName name="__CDSG7__">'ekonomska'!$A$120:$G$128</definedName>
    <definedName name="__CDSG8__" localSheetId="3">'Funkcijska'!$A$21:$G$24</definedName>
    <definedName name="__CDSG8__" localSheetId="2">'po izvorima '!$A$105:$G$108</definedName>
    <definedName name="__CDSG8__" localSheetId="4">'posebni dio '!$A$131:$G$135</definedName>
    <definedName name="__CDSG8__">'ekonomska'!$A$122:$G$127</definedName>
    <definedName name="__CDSG9__" localSheetId="3">'Funkcijska'!$23:$23</definedName>
    <definedName name="__CDSG9__" localSheetId="2">'po izvorima '!$107:$107</definedName>
    <definedName name="__CDSG9__" localSheetId="4">'posebni dio '!$133:$133</definedName>
    <definedName name="__CDSG9__">'ekonomska'!$124:$124</definedName>
    <definedName name="__CDSNaslov__" localSheetId="3">'Funkcijska'!$A$1:$L$6</definedName>
    <definedName name="__CDSNaslov__" localSheetId="2">'po izvorima '!$A$1:$L$89</definedName>
    <definedName name="__CDSNaslov__" localSheetId="4">'posebni dio '!$A$1:$L$115</definedName>
    <definedName name="__CDSNaslov__">'ekonomska'!$A$1:$L$106</definedName>
    <definedName name="__CDSNaslov_T2__" localSheetId="3">'Funkcijska'!#REF!</definedName>
    <definedName name="__CDSNaslov_T2__" localSheetId="2">'po izvorima '!#REF!</definedName>
    <definedName name="__CDSNaslov_T2__" localSheetId="4">'posebni dio '!#REF!</definedName>
    <definedName name="__CDSNaslov_T2__">'ekonomska'!#REF!</definedName>
    <definedName name="__CDSNaslov_T3__" localSheetId="3">'Funkcijska'!#REF!</definedName>
    <definedName name="__CDSNaslov_T3__" localSheetId="2">'po izvorima '!#REF!</definedName>
    <definedName name="__CDSNaslov_T3__" localSheetId="4">'posebni dio '!#REF!</definedName>
    <definedName name="__CDSNaslov_T3__">'ekonomska'!#REF!</definedName>
    <definedName name="__Main__" localSheetId="3">'Funkcijska'!$A$1:$L$37</definedName>
    <definedName name="__Main__" localSheetId="2">'po izvorima '!$A$1:$L$196</definedName>
    <definedName name="__Main__" localSheetId="4">'posebni dio '!$A$1:$L$413</definedName>
    <definedName name="__Main__">'ekonomska'!$A$1:$L$440</definedName>
  </definedNames>
  <calcPr fullCalcOnLoad="1"/>
</workbook>
</file>

<file path=xl/sharedStrings.xml><?xml version="1.0" encoding="utf-8"?>
<sst xmlns="http://schemas.openxmlformats.org/spreadsheetml/2006/main" count="899" uniqueCount="240">
  <si>
    <t>3</t>
  </si>
  <si>
    <t>4</t>
  </si>
  <si>
    <t>6</t>
  </si>
  <si>
    <t>7</t>
  </si>
  <si>
    <t>31</t>
  </si>
  <si>
    <t>32</t>
  </si>
  <si>
    <t>34</t>
  </si>
  <si>
    <t>36</t>
  </si>
  <si>
    <t>41</t>
  </si>
  <si>
    <t>42</t>
  </si>
  <si>
    <t>45</t>
  </si>
  <si>
    <t>63</t>
  </si>
  <si>
    <t>64</t>
  </si>
  <si>
    <t>65</t>
  </si>
  <si>
    <t>66</t>
  </si>
  <si>
    <t>67</t>
  </si>
  <si>
    <t>72</t>
  </si>
  <si>
    <t>311</t>
  </si>
  <si>
    <t>312</t>
  </si>
  <si>
    <t>313</t>
  </si>
  <si>
    <t>321</t>
  </si>
  <si>
    <t>322</t>
  </si>
  <si>
    <t>323</t>
  </si>
  <si>
    <t>329</t>
  </si>
  <si>
    <t>343</t>
  </si>
  <si>
    <t>369</t>
  </si>
  <si>
    <t>412</t>
  </si>
  <si>
    <t>421</t>
  </si>
  <si>
    <t>422</t>
  </si>
  <si>
    <t>424</t>
  </si>
  <si>
    <t>451</t>
  </si>
  <si>
    <t>634</t>
  </si>
  <si>
    <t>639</t>
  </si>
  <si>
    <t>641</t>
  </si>
  <si>
    <t>652</t>
  </si>
  <si>
    <t>661</t>
  </si>
  <si>
    <t>671</t>
  </si>
  <si>
    <t>721</t>
  </si>
  <si>
    <t>3111</t>
  </si>
  <si>
    <t>3112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</si>
  <si>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</si>
  <si>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</si>
  <si>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</si>
  <si>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</si>
  <si>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</si>
  <si>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</si>
  <si>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</si>
  <si>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</si>
  <si>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</si>
  <si>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</si>
  <si>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</si>
  <si>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</si>
  <si>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</si>
  <si>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</si>
  <si>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</si>
  <si>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</si>
  <si>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</si>
  <si>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3236</t>
  </si>
  <si>
    <t>3237</t>
  </si>
  <si>
    <t>3238</t>
  </si>
  <si>
    <t>3239</t>
  </si>
  <si>
    <t>3291</t>
  </si>
  <si>
    <t>3292</t>
  </si>
  <si>
    <t>3293</t>
  </si>
  <si>
    <t>3294</t>
  </si>
  <si>
    <t>3295</t>
  </si>
  <si>
    <t>3299</t>
  </si>
  <si>
    <t>3431</t>
  </si>
  <si>
    <t>3432</t>
  </si>
  <si>
    <t>3691</t>
  </si>
  <si>
    <t>4123</t>
  </si>
  <si>
    <t>4214</t>
  </si>
  <si>
    <t>4221</t>
  </si>
  <si>
    <t>4227</t>
  </si>
  <si>
    <t>4241</t>
  </si>
  <si>
    <t>4243</t>
  </si>
  <si>
    <t>4511</t>
  </si>
  <si>
    <t>6341</t>
  </si>
  <si>
    <t>6391</t>
  </si>
  <si>
    <t>6413</t>
  </si>
  <si>
    <t>6415</t>
  </si>
  <si>
    <t>6526</t>
  </si>
  <si>
    <t>6614</t>
  </si>
  <si>
    <t>6615</t>
  </si>
  <si>
    <t>6711</t>
  </si>
  <si>
    <t>6712</t>
  </si>
  <si>
    <t>7211</t>
  </si>
  <si>
    <t>Knjige</t>
  </si>
  <si>
    <t>Licence</t>
  </si>
  <si>
    <t>Energija</t>
  </si>
  <si>
    <t>Ostale usluge</t>
  </si>
  <si>
    <t>Plan za 2024.</t>
  </si>
  <si>
    <t>Reprezentacija</t>
  </si>
  <si>
    <t>UKUPNO PRIHODI</t>
  </si>
  <si>
    <t>UKUPNO RASHODI:</t>
  </si>
  <si>
    <t>Komunalne usluge</t>
  </si>
  <si>
    <t>Stambeni objekti</t>
  </si>
  <si>
    <t>Rashodi za usluge</t>
  </si>
  <si>
    <t>Premije osiguranja</t>
  </si>
  <si>
    <t>Prihodi od imovine</t>
  </si>
  <si>
    <t>Prihodi poslovanja</t>
  </si>
  <si>
    <t>Rashodi poslovanja</t>
  </si>
  <si>
    <t>Financijski rashodi</t>
  </si>
  <si>
    <t>Materijalni rashodi</t>
  </si>
  <si>
    <t>Pristojbe i naknade</t>
  </si>
  <si>
    <t>Projekcija za 2025.</t>
  </si>
  <si>
    <t>Projekcija za 2026.</t>
  </si>
  <si>
    <t>Materijal i sirovine</t>
  </si>
  <si>
    <t>Postrojenja i oprema</t>
  </si>
  <si>
    <t>Rashodi za zaposlene</t>
  </si>
  <si>
    <t>Nematerijalna imovina</t>
  </si>
  <si>
    <t>Plaće (Bruto)</t>
  </si>
  <si>
    <t>Ostali financijski rashodi</t>
  </si>
  <si>
    <t>Ostali nespomenuti prihodi</t>
  </si>
  <si>
    <t>Sitni inventar i auto gume</t>
  </si>
  <si>
    <t>Ostali rashodi za zaposlene</t>
  </si>
  <si>
    <t>DVOR TRAKOŠĆAN</t>
  </si>
  <si>
    <t>Plaće u naravi</t>
  </si>
  <si>
    <t>Intelektualne i osobne usluge</t>
  </si>
  <si>
    <t>Prihodi po posebnim propisima</t>
  </si>
  <si>
    <t>Izvršenje 2022.</t>
  </si>
  <si>
    <t>Prihodi od financijske imovine</t>
  </si>
  <si>
    <t>Rashodi za materijal i energiju</t>
  </si>
  <si>
    <t>Računalne usluge</t>
  </si>
  <si>
    <t>Zdravstvene i veterinarske usluge</t>
  </si>
  <si>
    <t>Članarine i norme</t>
  </si>
  <si>
    <t>Prihodi od prodaje proizvoda i robe</t>
  </si>
  <si>
    <t>Doprinosi na plaće</t>
  </si>
  <si>
    <t>Službena putovanja</t>
  </si>
  <si>
    <t>Ostali nespomenuti rashodi poslovanja</t>
  </si>
  <si>
    <t>Građevinski objekti</t>
  </si>
  <si>
    <t>Rashodi za nabavu nefinancijske imovine</t>
  </si>
  <si>
    <t>Plaće za redovan rad</t>
  </si>
  <si>
    <t>Prihodi od prodaje nefinancijske imovine</t>
  </si>
  <si>
    <t>Bankarske usluge i usluge platnog prometa</t>
  </si>
  <si>
    <t>Doprinosi za obvezno zdravstveno osiguranje</t>
  </si>
  <si>
    <t>Brojčana oznaka i naziv</t>
  </si>
  <si>
    <t>Uredski materijal i ostali materijalni rashodi</t>
  </si>
  <si>
    <t>Rashodi za nabavu proizvedene dugotrajne imovine</t>
  </si>
  <si>
    <t>Prihodi od prodaje proizvedene dugotrajne imovine</t>
  </si>
  <si>
    <t>Rashodi za nabavu neproizvedene dugotrajne imovine</t>
  </si>
  <si>
    <t>Ostali građevinski objekti</t>
  </si>
  <si>
    <t>Prihodi od pruženih usluga</t>
  </si>
  <si>
    <t>Uredska oprema i namještaj</t>
  </si>
  <si>
    <t>Rashodi za dodatna ulaganja na nefinancijskoj imovini</t>
  </si>
  <si>
    <t>Naknade troškova zaposlenima</t>
  </si>
  <si>
    <t>Plaće za posebne uvjete rada</t>
  </si>
  <si>
    <t>Usluge promidžbe i informiranja</t>
  </si>
  <si>
    <t>Stručno usavršavanje zaposlenika</t>
  </si>
  <si>
    <t>Usluge telefona, pošte i prijevoza</t>
  </si>
  <si>
    <t>Ostale naknade troškova zaposlenima</t>
  </si>
  <si>
    <t>Pomoći od izvanproračunskih korisnika</t>
  </si>
  <si>
    <t>Prihodi od upravnih i admin. pristojbi, pristojbi po posebn.propisima i naknada</t>
  </si>
  <si>
    <t>Prihodi od prodaje građevinskih objekata</t>
  </si>
  <si>
    <t>Službena, radna i zaštitna odjeća i obuća</t>
  </si>
  <si>
    <t>Dodatna ulaganja na građevinskim objektima</t>
  </si>
  <si>
    <t>Usluge tekućeg i investicijskog održavanja</t>
  </si>
  <si>
    <t>Tekuće pomoći od izvanproračunskih korisnika</t>
  </si>
  <si>
    <t>Uređaji, strojevi i oprema za ostale namjene</t>
  </si>
  <si>
    <t>Kamate na oročena sredstva i depozite po viđenju</t>
  </si>
  <si>
    <t>Muzejski izlošci i predmeti prirodnih rijetkosti</t>
  </si>
  <si>
    <t>Pomoći dane u inozemstvo i unutar općeg proračuna</t>
  </si>
  <si>
    <t>RAČUN PRIHODA I RASHODA PO EKONOMSKOJ KLASIFIKACIJI</t>
  </si>
  <si>
    <t>Naknade za prijevoz, za rad na terenu i odvojeni život</t>
  </si>
  <si>
    <t>Prihodi od prodaje proizvoda i robe te pruženih usluga</t>
  </si>
  <si>
    <t>Knjige, umjetnička djela i ostale izložbene vrijednosti</t>
  </si>
  <si>
    <t>Prijenosi između proračunskih korisnika istog proračuna</t>
  </si>
  <si>
    <t>Materijal i dijelovi za tekuće i investicijsko održavanje</t>
  </si>
  <si>
    <t>Pomoći iz inozemstva i od subjekata unutar općeg proračuna</t>
  </si>
  <si>
    <t>Tekući prijenosi između proračunskih korisnika istog proračuna</t>
  </si>
  <si>
    <t>Prihodi iz nadležnog proračuna za financiranje rashoda poslovanja</t>
  </si>
  <si>
    <t>Negativne tečajne razlike i razlike zbog primjene valutne klauzule</t>
  </si>
  <si>
    <t>Prihodi iz nadležnog proračuna i od HZZO-a temeljem ugovornih obveza</t>
  </si>
  <si>
    <t>Naknade za rad predstavničkih i izvršnih tijela, povjerenstava i slično</t>
  </si>
  <si>
    <t>Prihodi iz nadležnog proračuna za fin. rashoda za nabavu nefinac. imovine</t>
  </si>
  <si>
    <t>Prihodi od prodaje proizvoda i robe te pruženih usluga i prihodi od donacija</t>
  </si>
  <si>
    <t>Prihodi iz nadležnog proračuna za financiranje redovne djelatnosti prorač. kor.</t>
  </si>
  <si>
    <t>Prihodi od pozitivnih tečajnih razlika i razlika zbog primjene valutne klauzule</t>
  </si>
  <si>
    <t xml:space="preserve">Licence </t>
  </si>
  <si>
    <t>Tekući plan 2023.</t>
  </si>
  <si>
    <t xml:space="preserve">Naknada troškova osobama izvan radnog odnosa </t>
  </si>
  <si>
    <t>RAČUN PRIHODA I RASHODA PO IZVORIMA</t>
  </si>
  <si>
    <t>Proračun 2023.</t>
  </si>
  <si>
    <t>11</t>
  </si>
  <si>
    <t>Iz proračuna</t>
  </si>
  <si>
    <t>Vlastiti prihodi</t>
  </si>
  <si>
    <t>43</t>
  </si>
  <si>
    <t>Ostali prihodi za posebne namjene</t>
  </si>
  <si>
    <t>52</t>
  </si>
  <si>
    <t>Ostale pomoći i darovnice</t>
  </si>
  <si>
    <t>71</t>
  </si>
  <si>
    <t>Prihod od prodaje ili zamjene nef. imovine</t>
  </si>
  <si>
    <t>RAČUN PRIHODA I RASHODA PO PROGRAMSKOJ KLASIFIKACIJI</t>
  </si>
  <si>
    <t>A780000</t>
  </si>
  <si>
    <t>ADMINISTRACIJA I UPRAVLJANJE</t>
  </si>
  <si>
    <t>A780001</t>
  </si>
  <si>
    <t>PROGRAMI MUZEJSKO-GALERIJSKE DJELATNOSTI</t>
  </si>
  <si>
    <t xml:space="preserve">Usluge tekućeg i investicijskog održavanje </t>
  </si>
  <si>
    <t xml:space="preserve">Stručno usavršavanje zaposlenika </t>
  </si>
  <si>
    <t>I. OPĆI DIO</t>
  </si>
  <si>
    <t>PRIHODI UKUPNO</t>
  </si>
  <si>
    <t>RASHODI UKUPNO</t>
  </si>
  <si>
    <t>B. SAŽETAK RAČUNA FINANCIRANJA</t>
  </si>
  <si>
    <t>RAČUN PRIHODA I RASHODA PO FUNKCIJSKOJ KLASIFIKACIJI</t>
  </si>
  <si>
    <t xml:space="preserve">Službena putovanja </t>
  </si>
  <si>
    <t xml:space="preserve">materijal i dijelovi za tekuće inv. održavanje </t>
  </si>
  <si>
    <t xml:space="preserve">Usluge telefona, pošta i prijevoza </t>
  </si>
  <si>
    <t xml:space="preserve">usluge promidžbe i informiranja </t>
  </si>
  <si>
    <t xml:space="preserve">Računalne usluge </t>
  </si>
  <si>
    <t xml:space="preserve">Ostale usluge </t>
  </si>
  <si>
    <t xml:space="preserve">naknada troškova osobama izvan. Rad. Odnosa </t>
  </si>
  <si>
    <t xml:space="preserve">Premije osiguranja </t>
  </si>
  <si>
    <t xml:space="preserve">Naknade troškova osobama izvan radnog odnosa </t>
  </si>
  <si>
    <t xml:space="preserve">Ostali građevinski objekti </t>
  </si>
  <si>
    <t xml:space="preserve">Reprezentacija </t>
  </si>
  <si>
    <t xml:space="preserve">Uredska oprema i namještaj </t>
  </si>
  <si>
    <t xml:space="preserve">Materijal i dijelovi za te. i inv. održavanje </t>
  </si>
  <si>
    <t xml:space="preserve">Usluge tekućeg i invest. održavanja </t>
  </si>
  <si>
    <t>FINANCIJSKI PLAN DVORA TRAKOŠĆAN
ZA 2023. I PROJEKCIJE ZA 2024. I 2025. GODINU</t>
  </si>
  <si>
    <t>A. SAŽETAK RAČUNA PRIHODA I RASHODA</t>
  </si>
  <si>
    <t>BROJČANA OZNAKA I NAZIV</t>
  </si>
  <si>
    <t>IZVRŠENJE
2022.</t>
  </si>
  <si>
    <t>TEKUĆI PLAN
2023.</t>
  </si>
  <si>
    <t>PLAN 
ZA 2024.</t>
  </si>
  <si>
    <t>PROJEKCIJA 
ZA 2025.</t>
  </si>
  <si>
    <t>PROJEKCIJA 
ZA 2026.</t>
  </si>
  <si>
    <t>6 PRIHODI POSLOVANJA</t>
  </si>
  <si>
    <t>7 PRIHODI OD PRODAJE NEFINANCIJSKE IMOVINE</t>
  </si>
  <si>
    <t>3 RASHODI  POSLOVANJA</t>
  </si>
  <si>
    <t>4 RASHODI ZA NABAVU NEFINANCIJSKE IMOVINE</t>
  </si>
  <si>
    <t>RAZLIKA - VIŠAK / MANJAK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</si>
  <si>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</si>
  <si>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</si>
  <si>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</si>
  <si>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</si>
  <si>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</si>
  <si>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>NETO FINANCIRANJE</t>
  </si>
  <si>
    <t>VIŠAK / MANJAK + NETO FINANCIRANJE</t>
  </si>
  <si>
    <t xml:space="preserve">Službe kulture </t>
  </si>
  <si>
    <t>0820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</si>
</sst>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#,##0_ ;[Red]\-#,##0\ "/>
    <numFmt numFmtId="168" formatCode="[$-41A]dd\.\ mmmm\ yyyy\."/>
    <numFmt numFmtId="169" formatCode="#,##0.00\ &quot;kn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0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66" fontId="68" fillId="0" borderId="0" xfId="0" applyNumberFormat="1" applyFont="1" applyAlignment="1">
      <alignment horizontal="righ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66" fontId="66" fillId="0" borderId="0" xfId="0" applyNumberFormat="1" applyFont="1" applyAlignment="1">
      <alignment horizontal="right"/>
    </xf>
    <xf numFmtId="166" fontId="71" fillId="33" borderId="10" xfId="0" applyNumberFormat="1" applyFont="1" applyFill="1" applyBorder="1" applyAlignment="1">
      <alignment horizontal="center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0" fillId="0" borderId="0" xfId="0" applyFill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 horizontal="left"/>
    </xf>
    <xf numFmtId="0" fontId="76" fillId="0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73" fillId="33" borderId="0" xfId="0" applyFont="1" applyFill="1" applyAlignment="1">
      <alignment horizontal="center"/>
    </xf>
    <xf numFmtId="166" fontId="73" fillId="33" borderId="0" xfId="0" applyNumberFormat="1" applyFont="1" applyFill="1" applyAlignment="1">
      <alignment horizontal="right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2" fillId="0" borderId="0" xfId="0" applyFont="1" applyAlignment="1">
      <alignment horizontal="center"/>
    </xf>
    <xf numFmtId="166" fontId="78" fillId="7" borderId="0" xfId="0" applyNumberFormat="1" applyFont="1" applyFill="1" applyAlignment="1">
      <alignment horizontal="right"/>
    </xf>
    <xf numFmtId="0" fontId="78" fillId="2" borderId="0" xfId="0" applyFont="1" applyFill="1" applyAlignment="1">
      <alignment horizontal="left"/>
    </xf>
    <xf numFmtId="166" fontId="78" fillId="2" borderId="0" xfId="0" applyNumberFormat="1" applyFont="1" applyFill="1" applyAlignment="1">
      <alignment horizontal="right"/>
    </xf>
    <xf numFmtId="166" fontId="73" fillId="0" borderId="0" xfId="0" applyNumberFormat="1" applyFont="1" applyAlignment="1">
      <alignment horizontal="right"/>
    </xf>
    <xf numFmtId="166" fontId="72" fillId="0" borderId="0" xfId="0" applyNumberFormat="1" applyFont="1" applyAlignment="1">
      <alignment horizontal="right"/>
    </xf>
    <xf numFmtId="0" fontId="68" fillId="0" borderId="0" xfId="0" applyFont="1" applyBorder="1" applyAlignment="1">
      <alignment/>
    </xf>
    <xf numFmtId="0" fontId="72" fillId="0" borderId="0" xfId="0" applyFont="1" applyAlignment="1">
      <alignment/>
    </xf>
    <xf numFmtId="0" fontId="71" fillId="33" borderId="11" xfId="0" applyFont="1" applyFill="1" applyBorder="1" applyAlignment="1">
      <alignment/>
    </xf>
    <xf numFmtId="0" fontId="71" fillId="33" borderId="12" xfId="0" applyFont="1" applyFill="1" applyBorder="1" applyAlignment="1">
      <alignment/>
    </xf>
    <xf numFmtId="0" fontId="78" fillId="7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78" fillId="33" borderId="0" xfId="0" applyFont="1" applyFill="1" applyAlignment="1">
      <alignment horizontal="left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166" fontId="78" fillId="0" borderId="0" xfId="0" applyNumberFormat="1" applyFont="1" applyAlignment="1">
      <alignment horizontal="right"/>
    </xf>
    <xf numFmtId="0" fontId="78" fillId="34" borderId="0" xfId="0" applyFont="1" applyFill="1" applyAlignment="1">
      <alignment horizontal="left"/>
    </xf>
    <xf numFmtId="166" fontId="78" fillId="34" borderId="0" xfId="0" applyNumberFormat="1" applyFont="1" applyFill="1" applyAlignment="1">
      <alignment horizontal="right"/>
    </xf>
    <xf numFmtId="0" fontId="78" fillId="6" borderId="0" xfId="0" applyFont="1" applyFill="1" applyAlignment="1">
      <alignment horizontal="left"/>
    </xf>
    <xf numFmtId="166" fontId="78" fillId="6" borderId="0" xfId="0" applyNumberFormat="1" applyFont="1" applyFill="1" applyAlignment="1">
      <alignment horizontal="right"/>
    </xf>
    <xf numFmtId="0" fontId="78" fillId="4" borderId="0" xfId="0" applyFont="1" applyFill="1" applyAlignment="1">
      <alignment horizontal="left"/>
    </xf>
    <xf numFmtId="166" fontId="78" fillId="4" borderId="0" xfId="0" applyNumberFormat="1" applyFont="1" applyFill="1" applyAlignment="1">
      <alignment horizontal="right"/>
    </xf>
    <xf numFmtId="0" fontId="78" fillId="33" borderId="0" xfId="0" applyFont="1" applyFill="1" applyBorder="1" applyAlignment="1">
      <alignment horizontal="left"/>
    </xf>
    <xf numFmtId="0" fontId="78" fillId="34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78" fillId="6" borderId="0" xfId="0" applyFont="1" applyFill="1" applyBorder="1" applyAlignment="1">
      <alignment horizontal="left"/>
    </xf>
    <xf numFmtId="0" fontId="78" fillId="4" borderId="0" xfId="0" applyFont="1" applyFill="1" applyBorder="1" applyAlignment="1">
      <alignment horizontal="left"/>
    </xf>
    <xf numFmtId="0" fontId="78" fillId="2" borderId="0" xfId="0" applyFont="1" applyFill="1" applyBorder="1" applyAlignment="1">
      <alignment horizontal="left"/>
    </xf>
    <xf numFmtId="0" fontId="78" fillId="5" borderId="0" xfId="0" applyFont="1" applyFill="1" applyBorder="1" applyAlignment="1">
      <alignment horizontal="left"/>
    </xf>
    <xf numFmtId="166" fontId="68" fillId="35" borderId="0" xfId="0" applyNumberFormat="1" applyFont="1" applyFill="1" applyAlignment="1">
      <alignment horizontal="right"/>
    </xf>
    <xf numFmtId="0" fontId="68" fillId="0" borderId="0" xfId="0" applyFont="1" applyAlignment="1">
      <alignment/>
    </xf>
    <xf numFmtId="0" fontId="78" fillId="33" borderId="0" xfId="0" applyFont="1" applyFill="1" applyBorder="1" applyAlignment="1">
      <alignment vertical="center"/>
    </xf>
    <xf numFmtId="166" fontId="2" fillId="0" borderId="0" xfId="0" applyNumberFormat="1" applyFont="1" applyAlignment="1">
      <alignment horizontal="right"/>
    </xf>
    <xf numFmtId="0" fontId="0" fillId="6" borderId="0" xfId="19" applyAlignment="1">
      <alignment horizontal="left"/>
    </xf>
    <xf numFmtId="0" fontId="72" fillId="0" borderId="0" xfId="0" applyFont="1" applyAlignment="1">
      <alignment/>
    </xf>
    <xf numFmtId="0" fontId="73" fillId="34" borderId="0" xfId="0" applyFont="1" applyFill="1" applyAlignment="1">
      <alignment horizontal="left"/>
    </xf>
    <xf numFmtId="166" fontId="73" fillId="34" borderId="0" xfId="0" applyNumberFormat="1" applyFont="1" applyFill="1" applyAlignment="1">
      <alignment horizontal="right"/>
    </xf>
    <xf numFmtId="0" fontId="72" fillId="0" borderId="0" xfId="0" applyFont="1" applyAlignment="1">
      <alignment horizontal="left"/>
    </xf>
    <xf numFmtId="0" fontId="79" fillId="6" borderId="0" xfId="0" applyFont="1" applyFill="1" applyAlignment="1">
      <alignment horizontal="left"/>
    </xf>
    <xf numFmtId="166" fontId="79" fillId="6" borderId="0" xfId="0" applyNumberFormat="1" applyFont="1" applyFill="1" applyAlignment="1">
      <alignment horizontal="right"/>
    </xf>
    <xf numFmtId="0" fontId="71" fillId="4" borderId="0" xfId="0" applyFont="1" applyFill="1" applyAlignment="1">
      <alignment horizontal="left"/>
    </xf>
    <xf numFmtId="166" fontId="71" fillId="4" borderId="0" xfId="0" applyNumberFormat="1" applyFont="1" applyFill="1" applyAlignment="1">
      <alignment horizontal="right"/>
    </xf>
    <xf numFmtId="0" fontId="73" fillId="33" borderId="0" xfId="0" applyFont="1" applyFill="1" applyAlignment="1">
      <alignment/>
    </xf>
    <xf numFmtId="166" fontId="0" fillId="0" borderId="0" xfId="0" applyNumberFormat="1" applyAlignment="1">
      <alignment horizontal="right"/>
    </xf>
    <xf numFmtId="0" fontId="73" fillId="34" borderId="0" xfId="0" applyFont="1" applyFill="1" applyAlignment="1">
      <alignment/>
    </xf>
    <xf numFmtId="0" fontId="66" fillId="0" borderId="0" xfId="0" applyFont="1" applyAlignment="1">
      <alignment horizontal="left"/>
    </xf>
    <xf numFmtId="166" fontId="70" fillId="0" borderId="0" xfId="0" applyNumberFormat="1" applyFont="1" applyAlignment="1">
      <alignment horizontal="right"/>
    </xf>
    <xf numFmtId="0" fontId="73" fillId="6" borderId="0" xfId="0" applyFont="1" applyFill="1" applyAlignment="1">
      <alignment horizontal="left"/>
    </xf>
    <xf numFmtId="0" fontId="73" fillId="6" borderId="0" xfId="0" applyFont="1" applyFill="1" applyAlignment="1">
      <alignment/>
    </xf>
    <xf numFmtId="166" fontId="73" fillId="6" borderId="0" xfId="0" applyNumberFormat="1" applyFont="1" applyFill="1" applyAlignment="1">
      <alignment horizontal="right"/>
    </xf>
    <xf numFmtId="0" fontId="73" fillId="4" borderId="0" xfId="0" applyFont="1" applyFill="1" applyAlignment="1">
      <alignment horizontal="left"/>
    </xf>
    <xf numFmtId="0" fontId="73" fillId="4" borderId="0" xfId="0" applyFont="1" applyFill="1" applyAlignment="1">
      <alignment/>
    </xf>
    <xf numFmtId="166" fontId="73" fillId="4" borderId="0" xfId="0" applyNumberFormat="1" applyFont="1" applyFill="1" applyAlignment="1">
      <alignment horizontal="right"/>
    </xf>
    <xf numFmtId="166" fontId="79" fillId="0" borderId="0" xfId="0" applyNumberFormat="1" applyFont="1" applyAlignment="1">
      <alignment horizontal="right"/>
    </xf>
    <xf numFmtId="0" fontId="79" fillId="2" borderId="0" xfId="0" applyFont="1" applyFill="1" applyAlignment="1">
      <alignment horizontal="left"/>
    </xf>
    <xf numFmtId="0" fontId="79" fillId="2" borderId="0" xfId="0" applyFont="1" applyFill="1" applyAlignment="1">
      <alignment/>
    </xf>
    <xf numFmtId="166" fontId="79" fillId="2" borderId="0" xfId="0" applyNumberFormat="1" applyFont="1" applyFill="1" applyAlignment="1">
      <alignment horizontal="right"/>
    </xf>
    <xf numFmtId="166" fontId="71" fillId="0" borderId="0" xfId="0" applyNumberFormat="1" applyFont="1" applyAlignment="1">
      <alignment horizontal="right"/>
    </xf>
    <xf numFmtId="0" fontId="71" fillId="5" borderId="0" xfId="0" applyFont="1" applyFill="1" applyAlignment="1">
      <alignment horizontal="left"/>
    </xf>
    <xf numFmtId="0" fontId="71" fillId="5" borderId="0" xfId="0" applyFont="1" applyFill="1" applyAlignment="1">
      <alignment/>
    </xf>
    <xf numFmtId="166" fontId="71" fillId="5" borderId="0" xfId="0" applyNumberFormat="1" applyFont="1" applyFill="1" applyAlignment="1">
      <alignment horizontal="right"/>
    </xf>
    <xf numFmtId="0" fontId="78" fillId="7" borderId="0" xfId="0" applyFont="1" applyFill="1" applyAlignment="1">
      <alignment horizontal="left"/>
    </xf>
    <xf numFmtId="0" fontId="78" fillId="7" borderId="0" xfId="0" applyFont="1" applyFill="1" applyAlignment="1">
      <alignment/>
    </xf>
    <xf numFmtId="0" fontId="78" fillId="0" borderId="0" xfId="0" applyFont="1" applyAlignment="1">
      <alignment/>
    </xf>
    <xf numFmtId="166" fontId="66" fillId="35" borderId="0" xfId="0" applyNumberFormat="1" applyFont="1" applyFill="1" applyAlignment="1">
      <alignment horizontal="right"/>
    </xf>
    <xf numFmtId="0" fontId="73" fillId="33" borderId="0" xfId="0" applyFont="1" applyFill="1" applyAlignment="1">
      <alignment vertical="center"/>
    </xf>
    <xf numFmtId="166" fontId="7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166" fontId="43" fillId="0" borderId="0" xfId="0" applyNumberFormat="1" applyFont="1" applyAlignment="1">
      <alignment horizontal="right"/>
    </xf>
    <xf numFmtId="0" fontId="71" fillId="0" borderId="0" xfId="0" applyFont="1" applyAlignment="1">
      <alignment horizontal="left"/>
    </xf>
    <xf numFmtId="0" fontId="66" fillId="0" borderId="10" xfId="0" applyFont="1" applyBorder="1" applyAlignment="1">
      <alignment/>
    </xf>
    <xf numFmtId="0" fontId="71" fillId="0" borderId="0" xfId="0" applyFont="1" applyAlignment="1">
      <alignment/>
    </xf>
    <xf numFmtId="0" fontId="73" fillId="33" borderId="10" xfId="0" applyFont="1" applyFill="1" applyBorder="1" applyAlignment="1">
      <alignment horizontal="left"/>
    </xf>
    <xf numFmtId="0" fontId="73" fillId="33" borderId="10" xfId="0" applyFont="1" applyFill="1" applyBorder="1" applyAlignment="1">
      <alignment/>
    </xf>
    <xf numFmtId="166" fontId="73" fillId="33" borderId="10" xfId="0" applyNumberFormat="1" applyFont="1" applyFill="1" applyBorder="1" applyAlignment="1">
      <alignment horizontal="right"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/>
    </xf>
    <xf numFmtId="166" fontId="72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73" fillId="34" borderId="10" xfId="0" applyFont="1" applyFill="1" applyBorder="1" applyAlignment="1">
      <alignment horizontal="left"/>
    </xf>
    <xf numFmtId="0" fontId="73" fillId="34" borderId="10" xfId="0" applyFont="1" applyFill="1" applyBorder="1" applyAlignment="1">
      <alignment/>
    </xf>
    <xf numFmtId="166" fontId="73" fillId="34" borderId="10" xfId="0" applyNumberFormat="1" applyFont="1" applyFill="1" applyBorder="1" applyAlignment="1">
      <alignment horizontal="right"/>
    </xf>
    <xf numFmtId="0" fontId="66" fillId="0" borderId="10" xfId="0" applyFont="1" applyBorder="1" applyAlignment="1">
      <alignment horizontal="left"/>
    </xf>
    <xf numFmtId="0" fontId="70" fillId="0" borderId="10" xfId="0" applyFont="1" applyBorder="1" applyAlignment="1">
      <alignment/>
    </xf>
    <xf numFmtId="166" fontId="70" fillId="0" borderId="10" xfId="0" applyNumberFormat="1" applyFont="1" applyBorder="1" applyAlignment="1">
      <alignment horizontal="right"/>
    </xf>
    <xf numFmtId="0" fontId="73" fillId="6" borderId="10" xfId="0" applyFont="1" applyFill="1" applyBorder="1" applyAlignment="1">
      <alignment horizontal="left"/>
    </xf>
    <xf numFmtId="0" fontId="73" fillId="6" borderId="10" xfId="0" applyFont="1" applyFill="1" applyBorder="1" applyAlignment="1">
      <alignment/>
    </xf>
    <xf numFmtId="166" fontId="73" fillId="6" borderId="10" xfId="0" applyNumberFormat="1" applyFont="1" applyFill="1" applyBorder="1" applyAlignment="1">
      <alignment horizontal="right"/>
    </xf>
    <xf numFmtId="166" fontId="66" fillId="0" borderId="10" xfId="0" applyNumberFormat="1" applyFont="1" applyBorder="1" applyAlignment="1">
      <alignment horizontal="right"/>
    </xf>
    <xf numFmtId="166" fontId="73" fillId="0" borderId="10" xfId="0" applyNumberFormat="1" applyFont="1" applyBorder="1" applyAlignment="1">
      <alignment horizontal="right"/>
    </xf>
    <xf numFmtId="0" fontId="73" fillId="4" borderId="10" xfId="0" applyFont="1" applyFill="1" applyBorder="1" applyAlignment="1">
      <alignment horizontal="left"/>
    </xf>
    <xf numFmtId="0" fontId="73" fillId="4" borderId="10" xfId="0" applyFont="1" applyFill="1" applyBorder="1" applyAlignment="1">
      <alignment/>
    </xf>
    <xf numFmtId="166" fontId="73" fillId="4" borderId="10" xfId="0" applyNumberFormat="1" applyFont="1" applyFill="1" applyBorder="1" applyAlignment="1">
      <alignment horizontal="right"/>
    </xf>
    <xf numFmtId="166" fontId="79" fillId="0" borderId="10" xfId="0" applyNumberFormat="1" applyFont="1" applyBorder="1" applyAlignment="1">
      <alignment horizontal="right"/>
    </xf>
    <xf numFmtId="0" fontId="79" fillId="2" borderId="10" xfId="0" applyFont="1" applyFill="1" applyBorder="1" applyAlignment="1">
      <alignment horizontal="left"/>
    </xf>
    <xf numFmtId="0" fontId="79" fillId="2" borderId="10" xfId="0" applyFont="1" applyFill="1" applyBorder="1" applyAlignment="1">
      <alignment/>
    </xf>
    <xf numFmtId="166" fontId="79" fillId="2" borderId="10" xfId="0" applyNumberFormat="1" applyFont="1" applyFill="1" applyBorder="1" applyAlignment="1">
      <alignment horizontal="right"/>
    </xf>
    <xf numFmtId="166" fontId="71" fillId="0" borderId="10" xfId="0" applyNumberFormat="1" applyFont="1" applyBorder="1" applyAlignment="1">
      <alignment horizontal="right"/>
    </xf>
    <xf numFmtId="0" fontId="71" fillId="5" borderId="10" xfId="0" applyFont="1" applyFill="1" applyBorder="1" applyAlignment="1">
      <alignment horizontal="left"/>
    </xf>
    <xf numFmtId="0" fontId="71" fillId="5" borderId="10" xfId="0" applyFont="1" applyFill="1" applyBorder="1" applyAlignment="1">
      <alignment/>
    </xf>
    <xf numFmtId="166" fontId="71" fillId="5" borderId="10" xfId="0" applyNumberFormat="1" applyFont="1" applyFill="1" applyBorder="1" applyAlignment="1">
      <alignment horizontal="right"/>
    </xf>
    <xf numFmtId="166" fontId="78" fillId="0" borderId="10" xfId="0" applyNumberFormat="1" applyFont="1" applyBorder="1" applyAlignment="1">
      <alignment horizontal="right"/>
    </xf>
    <xf numFmtId="0" fontId="78" fillId="7" borderId="10" xfId="0" applyFont="1" applyFill="1" applyBorder="1" applyAlignment="1">
      <alignment horizontal="left"/>
    </xf>
    <xf numFmtId="0" fontId="78" fillId="7" borderId="10" xfId="0" applyFont="1" applyFill="1" applyBorder="1" applyAlignment="1">
      <alignment/>
    </xf>
    <xf numFmtId="166" fontId="78" fillId="7" borderId="10" xfId="0" applyNumberFormat="1" applyFont="1" applyFill="1" applyBorder="1" applyAlignment="1">
      <alignment horizontal="right"/>
    </xf>
    <xf numFmtId="0" fontId="78" fillId="0" borderId="10" xfId="0" applyFont="1" applyBorder="1" applyAlignment="1">
      <alignment horizontal="left"/>
    </xf>
    <xf numFmtId="0" fontId="78" fillId="0" borderId="10" xfId="0" applyFont="1" applyBorder="1" applyAlignment="1">
      <alignment/>
    </xf>
    <xf numFmtId="166" fontId="66" fillId="35" borderId="10" xfId="0" applyNumberFormat="1" applyFont="1" applyFill="1" applyBorder="1" applyAlignment="1">
      <alignment horizontal="right"/>
    </xf>
    <xf numFmtId="0" fontId="68" fillId="0" borderId="10" xfId="0" applyFont="1" applyBorder="1" applyAlignment="1">
      <alignment/>
    </xf>
    <xf numFmtId="166" fontId="68" fillId="0" borderId="10" xfId="0" applyNumberFormat="1" applyFont="1" applyBorder="1" applyAlignment="1">
      <alignment horizontal="right"/>
    </xf>
    <xf numFmtId="0" fontId="73" fillId="33" borderId="10" xfId="0" applyFont="1" applyFill="1" applyBorder="1" applyAlignment="1">
      <alignment vertical="center"/>
    </xf>
    <xf numFmtId="166" fontId="73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2" fontId="6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4" fillId="6" borderId="0" xfId="0" applyNumberFormat="1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34" borderId="0" xfId="0" applyNumberFormat="1" applyFont="1" applyFill="1" applyAlignment="1">
      <alignment horizontal="right"/>
    </xf>
    <xf numFmtId="166" fontId="3" fillId="6" borderId="0" xfId="0" applyNumberFormat="1" applyFont="1" applyFill="1" applyAlignment="1">
      <alignment horizontal="right"/>
    </xf>
    <xf numFmtId="166" fontId="3" fillId="4" borderId="0" xfId="0" applyNumberFormat="1" applyFont="1" applyFill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6" fillId="5" borderId="0" xfId="0" applyNumberFormat="1" applyFont="1" applyFill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80" fillId="0" borderId="13" xfId="0" applyFont="1" applyBorder="1" applyAlignment="1">
      <alignment horizontal="right" vertical="center"/>
    </xf>
    <xf numFmtId="0" fontId="10" fillId="0" borderId="10" xfId="0" applyFont="1" applyBorder="1" applyAlignment="1" quotePrefix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right"/>
    </xf>
    <xf numFmtId="4" fontId="6" fillId="2" borderId="10" xfId="0" applyNumberFormat="1" applyFont="1" applyFill="1" applyBorder="1" applyAlignment="1">
      <alignment vertical="center"/>
    </xf>
    <xf numFmtId="4" fontId="10" fillId="2" borderId="1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wrapText="1"/>
    </xf>
    <xf numFmtId="4" fontId="6" fillId="2" borderId="11" xfId="0" applyNumberFormat="1" applyFont="1" applyFill="1" applyBorder="1" applyAlignment="1">
      <alignment horizontal="left" vertical="center"/>
    </xf>
    <xf numFmtId="4" fontId="13" fillId="2" borderId="14" xfId="0" applyNumberFormat="1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vertical="center" wrapText="1"/>
    </xf>
    <xf numFmtId="4" fontId="10" fillId="2" borderId="10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4" fontId="10" fillId="0" borderId="10" xfId="0" applyNumberFormat="1" applyFont="1" applyBorder="1" applyAlignment="1" quotePrefix="1">
      <alignment horizontal="center" vertical="center" wrapText="1"/>
    </xf>
    <xf numFmtId="4" fontId="10" fillId="36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 quotePrefix="1">
      <alignment horizontal="right" wrapText="1"/>
    </xf>
    <xf numFmtId="4" fontId="10" fillId="36" borderId="10" xfId="0" applyNumberFormat="1" applyFont="1" applyFill="1" applyBorder="1" applyAlignment="1">
      <alignment horizontal="right" vertical="center" wrapText="1"/>
    </xf>
    <xf numFmtId="4" fontId="13" fillId="2" borderId="10" xfId="0" applyNumberFormat="1" applyFont="1" applyFill="1" applyBorder="1" applyAlignment="1">
      <alignment horizontal="right" vertical="center" wrapText="1"/>
    </xf>
    <xf numFmtId="4" fontId="13" fillId="2" borderId="10" xfId="0" applyNumberFormat="1" applyFont="1" applyFill="1" applyBorder="1" applyAlignment="1">
      <alignment vertical="center" wrapText="1"/>
    </xf>
    <xf numFmtId="4" fontId="8" fillId="2" borderId="10" xfId="0" applyNumberFormat="1" applyFont="1" applyFill="1" applyBorder="1" applyAlignment="1">
      <alignment horizontal="right"/>
    </xf>
    <xf numFmtId="0" fontId="7" fillId="0" borderId="0" xfId="0" applyFont="1" applyAlignment="1" quotePrefix="1">
      <alignment horizontal="left" wrapText="1"/>
    </xf>
    <xf numFmtId="0" fontId="14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0" fontId="71" fillId="33" borderId="0" xfId="0" applyFont="1" applyFill="1" applyAlignment="1">
      <alignment horizontal="left"/>
    </xf>
    <xf numFmtId="166" fontId="71" fillId="33" borderId="0" xfId="0" applyNumberFormat="1" applyFont="1" applyFill="1" applyAlignment="1">
      <alignment horizontal="right"/>
    </xf>
    <xf numFmtId="0" fontId="71" fillId="0" borderId="0" xfId="0" applyFont="1" applyAlignment="1">
      <alignment horizontal="center"/>
    </xf>
    <xf numFmtId="0" fontId="71" fillId="34" borderId="0" xfId="0" applyFont="1" applyFill="1" applyAlignment="1">
      <alignment horizontal="left"/>
    </xf>
    <xf numFmtId="166" fontId="71" fillId="34" borderId="0" xfId="0" applyNumberFormat="1" applyFont="1" applyFill="1" applyAlignment="1">
      <alignment horizontal="right"/>
    </xf>
    <xf numFmtId="0" fontId="80" fillId="0" borderId="0" xfId="0" applyFont="1" applyAlignment="1">
      <alignment/>
    </xf>
    <xf numFmtId="0" fontId="71" fillId="6" borderId="0" xfId="0" applyFont="1" applyFill="1" applyAlignment="1">
      <alignment horizontal="left"/>
    </xf>
    <xf numFmtId="166" fontId="71" fillId="6" borderId="0" xfId="0" applyNumberFormat="1" applyFont="1" applyFill="1" applyAlignment="1">
      <alignment horizontal="right"/>
    </xf>
    <xf numFmtId="0" fontId="71" fillId="2" borderId="0" xfId="0" applyFont="1" applyFill="1" applyAlignment="1">
      <alignment horizontal="left"/>
    </xf>
    <xf numFmtId="166" fontId="71" fillId="2" borderId="0" xfId="0" applyNumberFormat="1" applyFont="1" applyFill="1" applyAlignment="1">
      <alignment horizontal="right"/>
    </xf>
    <xf numFmtId="0" fontId="69" fillId="0" borderId="0" xfId="0" applyFont="1" applyAlignment="1">
      <alignment horizontal="left"/>
    </xf>
    <xf numFmtId="166" fontId="69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33" borderId="0" xfId="0" applyNumberFormat="1" applyFont="1" applyFill="1" applyAlignment="1">
      <alignment horizontal="right"/>
    </xf>
    <xf numFmtId="166" fontId="6" fillId="34" borderId="0" xfId="0" applyNumberFormat="1" applyFont="1" applyFill="1" applyAlignment="1">
      <alignment horizontal="right"/>
    </xf>
    <xf numFmtId="166" fontId="6" fillId="6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71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166" fontId="75" fillId="0" borderId="0" xfId="0" applyNumberFormat="1" applyFont="1" applyAlignment="1">
      <alignment horizontal="right"/>
    </xf>
    <xf numFmtId="0" fontId="71" fillId="34" borderId="0" xfId="0" applyFont="1" applyFill="1" applyAlignment="1">
      <alignment/>
    </xf>
    <xf numFmtId="0" fontId="71" fillId="6" borderId="0" xfId="0" applyFont="1" applyFill="1" applyAlignment="1">
      <alignment/>
    </xf>
    <xf numFmtId="0" fontId="71" fillId="4" borderId="0" xfId="0" applyFont="1" applyFill="1" applyAlignment="1">
      <alignment/>
    </xf>
    <xf numFmtId="0" fontId="71" fillId="2" borderId="0" xfId="0" applyFont="1" applyFill="1" applyAlignment="1">
      <alignment/>
    </xf>
    <xf numFmtId="0" fontId="71" fillId="7" borderId="0" xfId="0" applyFont="1" applyFill="1" applyAlignment="1">
      <alignment horizontal="left"/>
    </xf>
    <xf numFmtId="0" fontId="71" fillId="7" borderId="0" xfId="0" applyFont="1" applyFill="1" applyAlignment="1">
      <alignment/>
    </xf>
    <xf numFmtId="166" fontId="71" fillId="7" borderId="0" xfId="0" applyNumberFormat="1" applyFont="1" applyFill="1" applyAlignment="1">
      <alignment horizontal="right"/>
    </xf>
    <xf numFmtId="166" fontId="69" fillId="35" borderId="0" xfId="0" applyNumberFormat="1" applyFont="1" applyFill="1" applyAlignment="1">
      <alignment horizontal="right"/>
    </xf>
    <xf numFmtId="166" fontId="45" fillId="0" borderId="0" xfId="0" applyNumberFormat="1" applyFont="1" applyAlignment="1">
      <alignment horizontal="right"/>
    </xf>
    <xf numFmtId="166" fontId="6" fillId="7" borderId="0" xfId="0" applyNumberFormat="1" applyFont="1" applyFill="1" applyAlignment="1">
      <alignment horizontal="right"/>
    </xf>
    <xf numFmtId="0" fontId="71" fillId="33" borderId="0" xfId="0" applyFont="1" applyFill="1" applyAlignment="1">
      <alignment vertical="center"/>
    </xf>
    <xf numFmtId="166" fontId="71" fillId="33" borderId="0" xfId="0" applyNumberFormat="1" applyFont="1" applyFill="1" applyAlignment="1">
      <alignment horizontal="right" vertical="center"/>
    </xf>
    <xf numFmtId="166" fontId="81" fillId="0" borderId="0" xfId="0" applyNumberFormat="1" applyFont="1" applyAlignment="1">
      <alignment horizontal="right"/>
    </xf>
    <xf numFmtId="0" fontId="71" fillId="33" borderId="0" xfId="0" applyFont="1" applyFill="1" applyBorder="1" applyAlignment="1">
      <alignment/>
    </xf>
    <xf numFmtId="166" fontId="71" fillId="33" borderId="0" xfId="0" applyNumberFormat="1" applyFont="1" applyFill="1" applyBorder="1" applyAlignment="1">
      <alignment horizontal="right"/>
    </xf>
    <xf numFmtId="166" fontId="6" fillId="33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166" fontId="71" fillId="0" borderId="0" xfId="0" applyNumberFormat="1" applyFont="1" applyFill="1" applyBorder="1" applyAlignment="1">
      <alignment horizontal="right"/>
    </xf>
    <xf numFmtId="166" fontId="45" fillId="0" borderId="0" xfId="0" applyNumberFormat="1" applyFont="1" applyFill="1" applyAlignment="1">
      <alignment horizontal="right"/>
    </xf>
    <xf numFmtId="0" fontId="71" fillId="34" borderId="0" xfId="0" applyFont="1" applyFill="1" applyBorder="1" applyAlignment="1">
      <alignment/>
    </xf>
    <xf numFmtId="166" fontId="71" fillId="0" borderId="0" xfId="0" applyNumberFormat="1" applyFont="1" applyFill="1" applyAlignment="1">
      <alignment horizontal="right"/>
    </xf>
    <xf numFmtId="0" fontId="71" fillId="6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166" fontId="69" fillId="0" borderId="0" xfId="0" applyNumberFormat="1" applyFont="1" applyFill="1" applyBorder="1" applyAlignment="1">
      <alignment horizontal="right"/>
    </xf>
    <xf numFmtId="0" fontId="71" fillId="4" borderId="0" xfId="0" applyFont="1" applyFill="1" applyBorder="1" applyAlignment="1">
      <alignment/>
    </xf>
    <xf numFmtId="0" fontId="71" fillId="2" borderId="0" xfId="0" applyFont="1" applyFill="1" applyBorder="1" applyAlignment="1">
      <alignment/>
    </xf>
    <xf numFmtId="0" fontId="71" fillId="5" borderId="0" xfId="0" applyFont="1" applyFill="1" applyBorder="1" applyAlignment="1">
      <alignment/>
    </xf>
    <xf numFmtId="0" fontId="71" fillId="7" borderId="0" xfId="0" applyFont="1" applyFill="1" applyBorder="1" applyAlignment="1">
      <alignment/>
    </xf>
    <xf numFmtId="166" fontId="6" fillId="0" borderId="0" xfId="0" applyNumberFormat="1" applyFont="1" applyFill="1" applyAlignment="1">
      <alignment horizontal="right"/>
    </xf>
    <xf numFmtId="0" fontId="69" fillId="0" borderId="0" xfId="0" applyFont="1" applyBorder="1" applyAlignment="1">
      <alignment/>
    </xf>
    <xf numFmtId="166" fontId="69" fillId="0" borderId="0" xfId="0" applyNumberFormat="1" applyFont="1" applyBorder="1" applyAlignment="1">
      <alignment horizontal="right"/>
    </xf>
    <xf numFmtId="0" fontId="75" fillId="6" borderId="0" xfId="19" applyFont="1" applyAlignment="1">
      <alignment/>
    </xf>
    <xf numFmtId="166" fontId="75" fillId="6" borderId="0" xfId="19" applyNumberFormat="1" applyFont="1" applyAlignment="1">
      <alignment horizontal="right"/>
    </xf>
    <xf numFmtId="166" fontId="80" fillId="6" borderId="0" xfId="19" applyNumberFormat="1" applyFont="1" applyAlignment="1">
      <alignment horizontal="right"/>
    </xf>
    <xf numFmtId="166" fontId="47" fillId="6" borderId="0" xfId="19" applyNumberFormat="1" applyFont="1" applyAlignment="1">
      <alignment horizontal="right"/>
    </xf>
    <xf numFmtId="0" fontId="71" fillId="33" borderId="0" xfId="0" applyFont="1" applyFill="1" applyBorder="1" applyAlignment="1">
      <alignment vertical="center"/>
    </xf>
    <xf numFmtId="166" fontId="71" fillId="33" borderId="0" xfId="0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 quotePrefix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Border="1" applyAlignment="1" quotePrefix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 quotePrefix="1">
      <alignment horizontal="left" wrapText="1"/>
    </xf>
    <xf numFmtId="4" fontId="10" fillId="0" borderId="14" xfId="0" applyNumberFormat="1" applyFont="1" applyBorder="1" applyAlignment="1" quotePrefix="1">
      <alignment horizontal="left" wrapText="1"/>
    </xf>
    <xf numFmtId="4" fontId="6" fillId="2" borderId="11" xfId="0" applyNumberFormat="1" applyFont="1" applyFill="1" applyBorder="1" applyAlignment="1" quotePrefix="1">
      <alignment horizontal="left" vertical="center" wrapText="1"/>
    </xf>
    <xf numFmtId="4" fontId="13" fillId="2" borderId="14" xfId="0" applyNumberFormat="1" applyFont="1" applyFill="1" applyBorder="1" applyAlignment="1">
      <alignment vertical="center" wrapText="1"/>
    </xf>
    <xf numFmtId="4" fontId="10" fillId="0" borderId="11" xfId="0" applyNumberFormat="1" applyFont="1" applyBorder="1" applyAlignment="1" quotePrefix="1">
      <alignment horizontal="center" vertical="center" wrapText="1"/>
    </xf>
    <xf numFmtId="4" fontId="10" fillId="0" borderId="14" xfId="0" applyNumberFormat="1" applyFont="1" applyBorder="1" applyAlignment="1" quotePrefix="1">
      <alignment horizontal="center" vertical="center" wrapText="1"/>
    </xf>
    <xf numFmtId="4" fontId="8" fillId="0" borderId="1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vertical="center" wrapText="1"/>
    </xf>
    <xf numFmtId="4" fontId="6" fillId="2" borderId="11" xfId="0" applyNumberFormat="1" applyFont="1" applyFill="1" applyBorder="1" applyAlignment="1">
      <alignment horizontal="left" vertical="center" wrapText="1"/>
    </xf>
    <xf numFmtId="4" fontId="13" fillId="2" borderId="14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 quotePrefix="1">
      <alignment horizontal="left" vertical="center"/>
    </xf>
    <xf numFmtId="4" fontId="13" fillId="0" borderId="14" xfId="0" applyNumberFormat="1" applyFont="1" applyBorder="1" applyAlignment="1">
      <alignment vertical="center"/>
    </xf>
    <xf numFmtId="4" fontId="6" fillId="0" borderId="11" xfId="0" applyNumberFormat="1" applyFont="1" applyBorder="1" applyAlignment="1" quotePrefix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1" xfId="0" applyFont="1" applyBorder="1" applyAlignment="1" quotePrefix="1">
      <alignment horizontal="center" vertical="center" wrapText="1"/>
    </xf>
    <xf numFmtId="0" fontId="10" fillId="0" borderId="14" xfId="0" applyFont="1" applyBorder="1" applyAlignment="1" quotePrefix="1">
      <alignment horizontal="center" vertical="center" wrapText="1"/>
    </xf>
    <xf numFmtId="2" fontId="8" fillId="0" borderId="10" xfId="0" applyNumberFormat="1" applyFont="1" applyBorder="1" applyAlignment="1" quotePrefix="1">
      <alignment horizontal="center" vertical="center" wrapText="1"/>
    </xf>
    <xf numFmtId="0" fontId="71" fillId="33" borderId="11" xfId="0" applyFont="1" applyFill="1" applyBorder="1" applyAlignment="1">
      <alignment horizontal="left" wrapText="1"/>
    </xf>
    <xf numFmtId="0" fontId="71" fillId="33" borderId="12" xfId="0" applyFont="1" applyFill="1" applyBorder="1" applyAlignment="1">
      <alignment horizontal="left" wrapText="1"/>
    </xf>
    <xf numFmtId="49" fontId="68" fillId="0" borderId="10" xfId="0" applyNumberFormat="1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4">
      <selection activeCell="O9" sqref="O9"/>
    </sheetView>
  </sheetViews>
  <sheetFormatPr defaultColWidth="9.140625" defaultRowHeight="15"/>
  <cols>
    <col min="6" max="6" width="13.421875" style="0" customWidth="1"/>
    <col min="7" max="7" width="13.28125" style="0" customWidth="1"/>
    <col min="8" max="8" width="11.421875" style="0" customWidth="1"/>
    <col min="9" max="9" width="13.421875" style="0" customWidth="1"/>
    <col min="10" max="10" width="12.421875" style="0" customWidth="1"/>
  </cols>
  <sheetData>
    <row r="1" spans="1:10" ht="52.5" customHeight="1">
      <c r="A1" s="263" t="s">
        <v>218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8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.75">
      <c r="A3" s="263" t="s">
        <v>199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8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5.75">
      <c r="A5" s="263" t="s">
        <v>219</v>
      </c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8">
      <c r="A6" s="150"/>
      <c r="B6" s="151"/>
      <c r="C6" s="151"/>
      <c r="D6" s="151"/>
      <c r="E6" s="152"/>
      <c r="F6" s="152"/>
      <c r="G6" s="152"/>
      <c r="H6" s="153"/>
      <c r="I6" s="153"/>
      <c r="J6" s="154"/>
    </row>
    <row r="7" spans="1:10" ht="38.25">
      <c r="A7" s="264" t="s">
        <v>220</v>
      </c>
      <c r="B7" s="265"/>
      <c r="C7" s="265"/>
      <c r="D7" s="265"/>
      <c r="E7" s="265"/>
      <c r="F7" s="155" t="s">
        <v>221</v>
      </c>
      <c r="G7" s="155" t="s">
        <v>222</v>
      </c>
      <c r="H7" s="156" t="s">
        <v>223</v>
      </c>
      <c r="I7" s="156" t="s">
        <v>224</v>
      </c>
      <c r="J7" s="156" t="s">
        <v>225</v>
      </c>
    </row>
    <row r="8" spans="1:10" ht="15">
      <c r="A8" s="266">
        <v>1</v>
      </c>
      <c r="B8" s="266"/>
      <c r="C8" s="266"/>
      <c r="D8" s="266"/>
      <c r="E8" s="266"/>
      <c r="F8" s="241">
        <v>2</v>
      </c>
      <c r="G8" s="241">
        <v>3</v>
      </c>
      <c r="H8" s="242">
        <v>4</v>
      </c>
      <c r="I8" s="242">
        <v>5</v>
      </c>
      <c r="J8" s="242">
        <v>6</v>
      </c>
    </row>
    <row r="9" spans="1:10" ht="15">
      <c r="A9" s="254" t="s">
        <v>226</v>
      </c>
      <c r="B9" s="256"/>
      <c r="C9" s="256"/>
      <c r="D9" s="256"/>
      <c r="E9" s="260"/>
      <c r="F9" s="157">
        <v>706466.75</v>
      </c>
      <c r="G9" s="157">
        <v>1106634.2</v>
      </c>
      <c r="H9" s="158">
        <v>1672232</v>
      </c>
      <c r="I9" s="158">
        <v>1681804</v>
      </c>
      <c r="J9" s="158">
        <v>1691056</v>
      </c>
    </row>
    <row r="10" spans="1:10" ht="15">
      <c r="A10" s="259" t="s">
        <v>227</v>
      </c>
      <c r="B10" s="260"/>
      <c r="C10" s="260"/>
      <c r="D10" s="260"/>
      <c r="E10" s="260"/>
      <c r="F10" s="157">
        <v>0</v>
      </c>
      <c r="G10" s="157">
        <v>15000</v>
      </c>
      <c r="H10" s="158">
        <v>0</v>
      </c>
      <c r="I10" s="158">
        <v>0</v>
      </c>
      <c r="J10" s="158">
        <v>0</v>
      </c>
    </row>
    <row r="11" spans="1:10" ht="15">
      <c r="A11" s="257" t="s">
        <v>200</v>
      </c>
      <c r="B11" s="250"/>
      <c r="C11" s="250"/>
      <c r="D11" s="250"/>
      <c r="E11" s="258"/>
      <c r="F11" s="159">
        <f>F9+F10</f>
        <v>706466.75</v>
      </c>
      <c r="G11" s="159">
        <f>G9+G10</f>
        <v>1121634.2</v>
      </c>
      <c r="H11" s="160">
        <f>H9+H10</f>
        <v>1672232</v>
      </c>
      <c r="I11" s="160">
        <f>I9+I10</f>
        <v>1681804</v>
      </c>
      <c r="J11" s="160">
        <f>J9+J10</f>
        <v>1691056</v>
      </c>
    </row>
    <row r="12" spans="1:10" ht="15">
      <c r="A12" s="261" t="s">
        <v>228</v>
      </c>
      <c r="B12" s="256"/>
      <c r="C12" s="256"/>
      <c r="D12" s="256"/>
      <c r="E12" s="256"/>
      <c r="F12" s="161">
        <v>539037.37</v>
      </c>
      <c r="G12" s="161">
        <v>630180.78</v>
      </c>
      <c r="H12" s="158">
        <v>1338986</v>
      </c>
      <c r="I12" s="158">
        <v>1348163</v>
      </c>
      <c r="J12" s="162">
        <v>1351435</v>
      </c>
    </row>
    <row r="13" spans="1:10" ht="15">
      <c r="A13" s="259" t="s">
        <v>229</v>
      </c>
      <c r="B13" s="260"/>
      <c r="C13" s="260"/>
      <c r="D13" s="260"/>
      <c r="E13" s="260"/>
      <c r="F13" s="157">
        <v>216633.94</v>
      </c>
      <c r="G13" s="157">
        <v>466923.95</v>
      </c>
      <c r="H13" s="158">
        <v>562277</v>
      </c>
      <c r="I13" s="158">
        <v>293630</v>
      </c>
      <c r="J13" s="162">
        <v>293260</v>
      </c>
    </row>
    <row r="14" spans="1:10" ht="15">
      <c r="A14" s="163" t="s">
        <v>201</v>
      </c>
      <c r="B14" s="164"/>
      <c r="C14" s="164"/>
      <c r="D14" s="164"/>
      <c r="E14" s="164"/>
      <c r="F14" s="159">
        <f>F13+F12</f>
        <v>755671.31</v>
      </c>
      <c r="G14" s="159">
        <f>G12+G13</f>
        <v>1097104.73</v>
      </c>
      <c r="H14" s="160">
        <f>H12+H13</f>
        <v>1901263</v>
      </c>
      <c r="I14" s="160">
        <f>I12+I13</f>
        <v>1641793</v>
      </c>
      <c r="J14" s="160">
        <f>J12+J13</f>
        <v>1644695</v>
      </c>
    </row>
    <row r="15" spans="1:10" ht="15">
      <c r="A15" s="249" t="s">
        <v>230</v>
      </c>
      <c r="B15" s="250"/>
      <c r="C15" s="250"/>
      <c r="D15" s="250"/>
      <c r="E15" s="250"/>
      <c r="F15" s="165">
        <f>F11-F14</f>
        <v>-49204.560000000056</v>
      </c>
      <c r="G15" s="165">
        <f>G11-G14</f>
        <v>24529.469999999972</v>
      </c>
      <c r="H15" s="166">
        <f>H11-H14</f>
        <v>-229031</v>
      </c>
      <c r="I15" s="166">
        <f>I11-I14</f>
        <v>40011</v>
      </c>
      <c r="J15" s="166">
        <f>J11-J14</f>
        <v>46361</v>
      </c>
    </row>
    <row r="16" spans="1:10" ht="15">
      <c r="A16" s="243"/>
      <c r="B16" s="244"/>
      <c r="C16" s="244"/>
      <c r="D16" s="244"/>
      <c r="E16" s="244"/>
      <c r="F16" s="244"/>
      <c r="G16" s="244"/>
      <c r="H16" s="244"/>
      <c r="I16" s="244"/>
      <c r="J16" s="167"/>
    </row>
    <row r="17" spans="1:10" ht="15">
      <c r="A17" s="262" t="s">
        <v>202</v>
      </c>
      <c r="B17" s="262"/>
      <c r="C17" s="262"/>
      <c r="D17" s="262"/>
      <c r="E17" s="262"/>
      <c r="F17" s="262"/>
      <c r="G17" s="262"/>
      <c r="H17" s="262"/>
      <c r="I17" s="262"/>
      <c r="J17" s="262"/>
    </row>
    <row r="18" spans="1:10" ht="15">
      <c r="A18" s="243"/>
      <c r="B18" s="244"/>
      <c r="C18" s="244"/>
      <c r="D18" s="244"/>
      <c r="E18" s="244"/>
      <c r="F18" s="244"/>
      <c r="G18" s="244"/>
      <c r="H18" s="167"/>
      <c r="I18" s="167"/>
      <c r="J18" s="167"/>
    </row>
    <row r="19" spans="1:10" ht="38.25">
      <c r="A19" s="251" t="s">
        <v>220</v>
      </c>
      <c r="B19" s="252"/>
      <c r="C19" s="252"/>
      <c r="D19" s="252"/>
      <c r="E19" s="252"/>
      <c r="F19" s="168" t="s">
        <v>221</v>
      </c>
      <c r="G19" s="168" t="s">
        <v>222</v>
      </c>
      <c r="H19" s="169" t="s">
        <v>223</v>
      </c>
      <c r="I19" s="169" t="s">
        <v>224</v>
      </c>
      <c r="J19" s="169" t="s">
        <v>225</v>
      </c>
    </row>
    <row r="20" spans="1:10" ht="15">
      <c r="A20" s="253">
        <v>1</v>
      </c>
      <c r="B20" s="253"/>
      <c r="C20" s="253"/>
      <c r="D20" s="253"/>
      <c r="E20" s="253"/>
      <c r="F20" s="245">
        <v>2</v>
      </c>
      <c r="G20" s="245">
        <v>3</v>
      </c>
      <c r="H20" s="246">
        <v>4</v>
      </c>
      <c r="I20" s="246">
        <v>5</v>
      </c>
      <c r="J20" s="246">
        <v>6</v>
      </c>
    </row>
    <row r="21" spans="1:10" ht="26.25" customHeight="1">
      <c r="A21" s="254" t="s">
        <v>231</v>
      </c>
      <c r="B21" s="255"/>
      <c r="C21" s="255"/>
      <c r="D21" s="255"/>
      <c r="E21" s="255"/>
      <c r="F21" s="170">
        <v>0</v>
      </c>
      <c r="G21" s="161">
        <v>0</v>
      </c>
      <c r="H21" s="171">
        <v>0</v>
      </c>
      <c r="I21" s="158">
        <v>0</v>
      </c>
      <c r="J21" s="158">
        <v>0</v>
      </c>
    </row>
    <row r="22" spans="1:10" ht="30" customHeight="1">
      <c r="A22" s="254" t="s">
        <v>232</v>
      </c>
      <c r="B22" s="256"/>
      <c r="C22" s="256"/>
      <c r="D22" s="256"/>
      <c r="E22" s="256"/>
      <c r="F22" s="172">
        <v>0</v>
      </c>
      <c r="G22" s="161">
        <v>0</v>
      </c>
      <c r="H22" s="158">
        <v>0</v>
      </c>
      <c r="I22" s="158">
        <v>0</v>
      </c>
      <c r="J22" s="158">
        <v>0</v>
      </c>
    </row>
    <row r="23" spans="1:10" ht="15">
      <c r="A23" s="257" t="s">
        <v>233</v>
      </c>
      <c r="B23" s="250"/>
      <c r="C23" s="250"/>
      <c r="D23" s="250"/>
      <c r="E23" s="258"/>
      <c r="F23" s="173">
        <v>0</v>
      </c>
      <c r="G23" s="159">
        <v>0</v>
      </c>
      <c r="H23" s="160">
        <v>0</v>
      </c>
      <c r="I23" s="160">
        <v>0</v>
      </c>
      <c r="J23" s="160">
        <v>0</v>
      </c>
    </row>
    <row r="24" spans="1:10" ht="15">
      <c r="A24" s="247" t="s">
        <v>234</v>
      </c>
      <c r="B24" s="248"/>
      <c r="C24" s="248"/>
      <c r="D24" s="248"/>
      <c r="E24" s="248"/>
      <c r="F24" s="174">
        <v>337187.84</v>
      </c>
      <c r="G24" s="174">
        <v>287983.28</v>
      </c>
      <c r="H24" s="175">
        <v>312512.75</v>
      </c>
      <c r="I24" s="175">
        <v>83481.75</v>
      </c>
      <c r="J24" s="175">
        <v>123492.75</v>
      </c>
    </row>
    <row r="25" spans="1:10" ht="15">
      <c r="A25" s="247" t="s">
        <v>235</v>
      </c>
      <c r="B25" s="248"/>
      <c r="C25" s="248"/>
      <c r="D25" s="248"/>
      <c r="E25" s="248"/>
      <c r="F25" s="174">
        <v>287983.28</v>
      </c>
      <c r="G25" s="174">
        <v>312512.75</v>
      </c>
      <c r="H25" s="175">
        <v>83481.75</v>
      </c>
      <c r="I25" s="175">
        <v>123492.75</v>
      </c>
      <c r="J25" s="175">
        <v>169853.75</v>
      </c>
    </row>
    <row r="26" spans="1:10" ht="15">
      <c r="A26" s="249" t="s">
        <v>236</v>
      </c>
      <c r="B26" s="250"/>
      <c r="C26" s="250"/>
      <c r="D26" s="250"/>
      <c r="E26" s="250"/>
      <c r="F26" s="176">
        <v>0</v>
      </c>
      <c r="G26" s="177">
        <v>0</v>
      </c>
      <c r="H26" s="178">
        <v>0</v>
      </c>
      <c r="I26" s="178">
        <v>0</v>
      </c>
      <c r="J26" s="178">
        <v>0</v>
      </c>
    </row>
    <row r="27" spans="1:10" ht="15">
      <c r="A27" s="249" t="s">
        <v>237</v>
      </c>
      <c r="B27" s="250"/>
      <c r="C27" s="250"/>
      <c r="D27" s="250"/>
      <c r="E27" s="250"/>
      <c r="F27" s="176">
        <f>F15+F26</f>
        <v>-49204.560000000056</v>
      </c>
      <c r="G27" s="177">
        <f>G15+G26</f>
        <v>24529.469999999972</v>
      </c>
      <c r="H27" s="178">
        <f>H15+H26</f>
        <v>-229031</v>
      </c>
      <c r="I27" s="178">
        <f>I15+I26</f>
        <v>40011</v>
      </c>
      <c r="J27" s="178">
        <f>J15+J26</f>
        <v>46361</v>
      </c>
    </row>
    <row r="28" spans="1:10" ht="15.75">
      <c r="A28" s="179"/>
      <c r="B28" s="180"/>
      <c r="C28" s="180"/>
      <c r="D28" s="180"/>
      <c r="E28" s="180"/>
      <c r="F28" s="180"/>
      <c r="G28" s="180"/>
      <c r="H28" s="181"/>
      <c r="I28" s="181"/>
      <c r="J28" s="181"/>
    </row>
  </sheetData>
  <sheetProtection/>
  <mergeCells count="21">
    <mergeCell ref="A1:J1"/>
    <mergeCell ref="A3:J3"/>
    <mergeCell ref="A5:J5"/>
    <mergeCell ref="A7:E7"/>
    <mergeCell ref="A8:E8"/>
    <mergeCell ref="A9:E9"/>
    <mergeCell ref="A10:E10"/>
    <mergeCell ref="A11:E11"/>
    <mergeCell ref="A12:E12"/>
    <mergeCell ref="A13:E13"/>
    <mergeCell ref="A15:E15"/>
    <mergeCell ref="A17:J17"/>
    <mergeCell ref="A25:E25"/>
    <mergeCell ref="A26:E26"/>
    <mergeCell ref="A27:E27"/>
    <mergeCell ref="A19:E19"/>
    <mergeCell ref="A20:E20"/>
    <mergeCell ref="A21:E21"/>
    <mergeCell ref="A22:E22"/>
    <mergeCell ref="A23:E23"/>
    <mergeCell ref="A24:E24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7"/>
  <sheetViews>
    <sheetView zoomScalePageLayoutView="0" workbookViewId="0" topLeftCell="A88">
      <selection activeCell="B108" sqref="B108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7" width="18.7109375" style="0" customWidth="1"/>
    <col min="8" max="9" width="10.7109375" style="0" customWidth="1"/>
    <col min="10" max="12" width="18.7109375" style="0" customWidth="1"/>
  </cols>
  <sheetData>
    <row r="1" ht="12" customHeight="1"/>
    <row r="2" spans="1:6" ht="18">
      <c r="A2" s="5" t="s">
        <v>116</v>
      </c>
      <c r="B2" s="2"/>
      <c r="C2" s="2"/>
      <c r="D2" s="2"/>
      <c r="E2" s="2"/>
      <c r="F2" s="2"/>
    </row>
    <row r="3" spans="1:12" ht="20.25" customHeight="1">
      <c r="A3" s="4"/>
      <c r="B3" s="9"/>
      <c r="C3" s="9"/>
      <c r="D3" s="9"/>
      <c r="E3" s="9"/>
      <c r="F3" s="9"/>
      <c r="G3" s="8"/>
      <c r="H3" s="8"/>
      <c r="I3" s="9"/>
      <c r="J3" s="9"/>
      <c r="K3" s="23"/>
      <c r="L3" s="9"/>
    </row>
    <row r="4" spans="1:12" ht="20.25" customHeight="1">
      <c r="A4" s="30" t="s">
        <v>162</v>
      </c>
      <c r="B4" s="30"/>
      <c r="C4" s="30"/>
      <c r="D4" s="30"/>
      <c r="E4" s="30"/>
      <c r="F4" s="30"/>
      <c r="G4" s="8"/>
      <c r="H4" s="8"/>
      <c r="I4" s="9"/>
      <c r="J4" s="9"/>
      <c r="K4" s="23"/>
      <c r="L4" s="9"/>
    </row>
    <row r="5" spans="1:12" ht="20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23"/>
      <c r="L5" s="9"/>
    </row>
    <row r="6" spans="1:7" ht="63.75" customHeight="1">
      <c r="A6" s="267" t="s">
        <v>136</v>
      </c>
      <c r="B6" s="268"/>
      <c r="C6" s="7" t="s">
        <v>120</v>
      </c>
      <c r="D6" s="7" t="s">
        <v>179</v>
      </c>
      <c r="E6" s="7" t="s">
        <v>91</v>
      </c>
      <c r="F6" s="7" t="s">
        <v>105</v>
      </c>
      <c r="G6" s="7" t="s">
        <v>106</v>
      </c>
    </row>
    <row r="7" spans="1:7" s="21" customFormat="1" ht="18" customHeight="1">
      <c r="A7" s="36" t="s">
        <v>2</v>
      </c>
      <c r="B7" s="182" t="s">
        <v>100</v>
      </c>
      <c r="C7" s="183">
        <f>SUBTOTAL(9,C8:C87)</f>
        <v>706466.75</v>
      </c>
      <c r="D7" s="183">
        <f>SUBTOTAL(9,D8:D87)</f>
        <v>1106634.2000000002</v>
      </c>
      <c r="E7" s="183">
        <f>SUBTOTAL(9,E8:E87)</f>
        <v>1672232</v>
      </c>
      <c r="F7" s="183">
        <f>SUBTOTAL(9,F8:F87)</f>
        <v>1681804</v>
      </c>
      <c r="G7" s="183">
        <f>G9+G32+G46+G59+G73</f>
        <v>1691056</v>
      </c>
    </row>
    <row r="8" spans="1:7" s="21" customFormat="1" ht="20.25" customHeight="1" hidden="1">
      <c r="A8" s="37"/>
      <c r="B8" s="184"/>
      <c r="C8" s="81"/>
      <c r="D8" s="81"/>
      <c r="E8" s="81"/>
      <c r="F8" s="81"/>
      <c r="G8" s="81"/>
    </row>
    <row r="9" spans="1:7" s="22" customFormat="1" ht="18" customHeight="1">
      <c r="A9" s="40" t="s">
        <v>11</v>
      </c>
      <c r="B9" s="185" t="s">
        <v>168</v>
      </c>
      <c r="C9" s="186">
        <f>SUBTOTAL(9,C10:C31)</f>
        <v>16240.68</v>
      </c>
      <c r="D9" s="186">
        <f>SUBTOTAL(9,D10:D31)</f>
        <v>25309</v>
      </c>
      <c r="E9" s="186">
        <f>SUBTOTAL(9,E10:E31)</f>
        <v>15900</v>
      </c>
      <c r="F9" s="186">
        <f>SUBTOTAL(9,F10:F31)</f>
        <v>15900</v>
      </c>
      <c r="G9" s="186">
        <f>SUBTOTAL(9,G10:G31)</f>
        <v>15900</v>
      </c>
    </row>
    <row r="10" spans="1:7" ht="20.25" customHeight="1" hidden="1">
      <c r="A10" s="37"/>
      <c r="B10" s="184"/>
      <c r="C10" s="81"/>
      <c r="D10" s="81"/>
      <c r="E10" s="81"/>
      <c r="F10" s="81"/>
      <c r="G10" s="81"/>
    </row>
    <row r="11" spans="1:7" s="15" customFormat="1" ht="18" customHeight="1">
      <c r="A11" s="42" t="s">
        <v>31</v>
      </c>
      <c r="B11" s="188" t="s">
        <v>151</v>
      </c>
      <c r="C11" s="189">
        <f>SUBTOTAL(9,C12:C20)</f>
        <v>16240.68</v>
      </c>
      <c r="D11" s="189">
        <f>SUBTOTAL(9,D12:D20)</f>
        <v>15809</v>
      </c>
      <c r="E11" s="189">
        <f>SUBTOTAL(9,E12:E20)</f>
        <v>15900</v>
      </c>
      <c r="F11" s="189">
        <f>SUBTOTAL(9,F12:F20)</f>
        <v>15900</v>
      </c>
      <c r="G11" s="189">
        <f>SUBTOTAL(9,G12:G20)</f>
        <v>15900</v>
      </c>
    </row>
    <row r="12" spans="1:7" ht="20.25" customHeight="1" hidden="1">
      <c r="A12" s="37"/>
      <c r="B12" s="184"/>
      <c r="C12" s="81"/>
      <c r="D12" s="81"/>
      <c r="E12" s="81"/>
      <c r="F12" s="81"/>
      <c r="G12" s="81"/>
    </row>
    <row r="13" spans="1:7" s="14" customFormat="1" ht="409.5" customHeight="1" hidden="1">
      <c r="A13" s="44" t="s">
        <v>31</v>
      </c>
      <c r="B13" s="64" t="s">
        <v>151</v>
      </c>
      <c r="C13" s="65">
        <f>SUBTOTAL(9,C14:C19)</f>
        <v>16240.68</v>
      </c>
      <c r="D13" s="65">
        <f>SUBTOTAL(9,D14:D19)</f>
        <v>15809</v>
      </c>
      <c r="E13" s="65">
        <f>SUBTOTAL(9,E14:E19)</f>
        <v>15900</v>
      </c>
      <c r="F13" s="65">
        <f>SUBTOTAL(9,F14:F19)</f>
        <v>15900</v>
      </c>
      <c r="G13" s="65">
        <f>SUBTOTAL(9,G14:G19)</f>
        <v>15900</v>
      </c>
    </row>
    <row r="14" spans="1:7" ht="20.25" customHeight="1" hidden="1">
      <c r="A14" s="37"/>
      <c r="B14" s="184"/>
      <c r="C14" s="81"/>
      <c r="D14" s="81"/>
      <c r="E14" s="81"/>
      <c r="F14" s="81"/>
      <c r="G14" s="81"/>
    </row>
    <row r="15" spans="1:7" s="13" customFormat="1" ht="409.5" customHeight="1" hidden="1">
      <c r="A15" s="25" t="s">
        <v>31</v>
      </c>
      <c r="B15" s="190" t="s">
        <v>151</v>
      </c>
      <c r="C15" s="191">
        <f>SUBTOTAL(9,C16:C18)</f>
        <v>16240.68</v>
      </c>
      <c r="D15" s="191">
        <f>SUBTOTAL(9,D16:D18)</f>
        <v>15809</v>
      </c>
      <c r="E15" s="191">
        <f>SUBTOTAL(9,E16:E18)</f>
        <v>15900</v>
      </c>
      <c r="F15" s="191">
        <f>SUBTOTAL(9,F16:F18)</f>
        <v>15900</v>
      </c>
      <c r="G15" s="191">
        <f>SUBTOTAL(9,G16:G18)</f>
        <v>15900</v>
      </c>
    </row>
    <row r="16" spans="1:7" ht="20.25" customHeight="1" hidden="1">
      <c r="A16" s="37"/>
      <c r="B16" s="184"/>
      <c r="C16" s="81"/>
      <c r="D16" s="81"/>
      <c r="E16" s="81"/>
      <c r="F16" s="81"/>
      <c r="G16" s="81"/>
    </row>
    <row r="17" spans="1:7" s="13" customFormat="1" ht="15" customHeight="1">
      <c r="A17" s="16" t="s">
        <v>77</v>
      </c>
      <c r="B17" s="192" t="s">
        <v>157</v>
      </c>
      <c r="C17" s="193">
        <v>16240.68</v>
      </c>
      <c r="D17" s="193">
        <v>15809</v>
      </c>
      <c r="E17" s="193">
        <v>15900</v>
      </c>
      <c r="F17" s="194">
        <v>15900</v>
      </c>
      <c r="G17" s="194">
        <v>15900</v>
      </c>
    </row>
    <row r="18" spans="1:7" ht="20.25" customHeight="1" hidden="1">
      <c r="A18" s="38"/>
      <c r="B18" s="93"/>
      <c r="C18" s="81"/>
      <c r="D18" s="81"/>
      <c r="E18" s="81"/>
      <c r="F18" s="81"/>
      <c r="G18" s="195"/>
    </row>
    <row r="19" spans="1:7" ht="20.25" customHeight="1" hidden="1">
      <c r="A19" s="38"/>
      <c r="B19" s="93"/>
      <c r="C19" s="81"/>
      <c r="D19" s="81"/>
      <c r="E19" s="81"/>
      <c r="F19" s="81"/>
      <c r="G19" s="195"/>
    </row>
    <row r="20" spans="1:7" ht="20.25" customHeight="1" hidden="1">
      <c r="A20" s="38"/>
      <c r="B20" s="93"/>
      <c r="C20" s="81"/>
      <c r="D20" s="81"/>
      <c r="E20" s="81"/>
      <c r="F20" s="81"/>
      <c r="G20" s="195"/>
    </row>
    <row r="21" spans="1:7" s="15" customFormat="1" ht="18" customHeight="1">
      <c r="A21" s="42" t="s">
        <v>32</v>
      </c>
      <c r="B21" s="188" t="s">
        <v>166</v>
      </c>
      <c r="C21" s="189">
        <f>SUBTOTAL(9,C22:C30)</f>
        <v>0</v>
      </c>
      <c r="D21" s="189">
        <f>SUBTOTAL(9,D22:D30)</f>
        <v>9500</v>
      </c>
      <c r="E21" s="189">
        <f>SUBTOTAL(9,E22:E30)</f>
        <v>0</v>
      </c>
      <c r="F21" s="189">
        <f>SUBTOTAL(9,F22:F30)</f>
        <v>0</v>
      </c>
      <c r="G21" s="198">
        <f>SUBTOTAL(9,G22:G30)</f>
        <v>0</v>
      </c>
    </row>
    <row r="22" spans="1:7" ht="20.25" customHeight="1" hidden="1">
      <c r="A22" s="37"/>
      <c r="B22" s="184"/>
      <c r="C22" s="81"/>
      <c r="D22" s="81"/>
      <c r="E22" s="81"/>
      <c r="F22" s="81"/>
      <c r="G22" s="195"/>
    </row>
    <row r="23" spans="1:7" s="14" customFormat="1" ht="409.5" customHeight="1" hidden="1">
      <c r="A23" s="44" t="s">
        <v>32</v>
      </c>
      <c r="B23" s="64" t="s">
        <v>166</v>
      </c>
      <c r="C23" s="65">
        <f>SUBTOTAL(9,C24:C29)</f>
        <v>0</v>
      </c>
      <c r="D23" s="65">
        <f>SUBTOTAL(9,D24:D29)</f>
        <v>9500</v>
      </c>
      <c r="E23" s="65">
        <f>SUBTOTAL(9,E24:E29)</f>
        <v>0</v>
      </c>
      <c r="F23" s="65">
        <f>SUBTOTAL(9,F24:F29)</f>
        <v>0</v>
      </c>
      <c r="G23" s="142">
        <f>SUBTOTAL(9,G24:G29)</f>
        <v>0</v>
      </c>
    </row>
    <row r="24" spans="1:7" ht="20.25" customHeight="1" hidden="1">
      <c r="A24" s="37"/>
      <c r="B24" s="184"/>
      <c r="C24" s="81"/>
      <c r="D24" s="81"/>
      <c r="E24" s="81"/>
      <c r="F24" s="81"/>
      <c r="G24" s="195"/>
    </row>
    <row r="25" spans="1:7" s="13" customFormat="1" ht="409.5" customHeight="1" hidden="1">
      <c r="A25" s="25" t="s">
        <v>32</v>
      </c>
      <c r="B25" s="190" t="s">
        <v>166</v>
      </c>
      <c r="C25" s="191">
        <f>SUBTOTAL(9,C26:C28)</f>
        <v>0</v>
      </c>
      <c r="D25" s="191">
        <f>SUBTOTAL(9,D26:D28)</f>
        <v>9500</v>
      </c>
      <c r="E25" s="191">
        <f>SUBTOTAL(9,E26:E28)</f>
        <v>0</v>
      </c>
      <c r="F25" s="191">
        <f>SUBTOTAL(9,F26:F28)</f>
        <v>0</v>
      </c>
      <c r="G25" s="199">
        <f>SUBTOTAL(9,G26:G28)</f>
        <v>0</v>
      </c>
    </row>
    <row r="26" spans="1:7" ht="20.25" customHeight="1" hidden="1">
      <c r="A26" s="37"/>
      <c r="B26" s="184"/>
      <c r="C26" s="81"/>
      <c r="D26" s="81"/>
      <c r="E26" s="81"/>
      <c r="F26" s="81"/>
      <c r="G26" s="195"/>
    </row>
    <row r="27" spans="1:7" s="13" customFormat="1" ht="15" customHeight="1">
      <c r="A27" s="16" t="s">
        <v>78</v>
      </c>
      <c r="B27" s="192" t="s">
        <v>169</v>
      </c>
      <c r="C27" s="193">
        <v>0</v>
      </c>
      <c r="D27" s="193">
        <v>9500</v>
      </c>
      <c r="E27" s="193">
        <v>0</v>
      </c>
      <c r="F27" s="215">
        <v>0</v>
      </c>
      <c r="G27" s="194">
        <v>0</v>
      </c>
    </row>
    <row r="28" spans="1:7" ht="20.25" customHeight="1" hidden="1">
      <c r="A28" s="38"/>
      <c r="B28" s="93"/>
      <c r="C28" s="81"/>
      <c r="D28" s="81"/>
      <c r="E28" s="81"/>
      <c r="F28" s="81"/>
      <c r="G28" s="195"/>
    </row>
    <row r="29" spans="1:7" ht="20.25" customHeight="1" hidden="1">
      <c r="A29" s="38"/>
      <c r="B29" s="93"/>
      <c r="C29" s="81"/>
      <c r="D29" s="81"/>
      <c r="E29" s="81"/>
      <c r="F29" s="81"/>
      <c r="G29" s="195"/>
    </row>
    <row r="30" spans="1:7" ht="20.25" customHeight="1" hidden="1">
      <c r="A30" s="38"/>
      <c r="B30" s="93"/>
      <c r="C30" s="81"/>
      <c r="D30" s="81"/>
      <c r="E30" s="81"/>
      <c r="F30" s="81"/>
      <c r="G30" s="195"/>
    </row>
    <row r="31" spans="1:7" ht="20.25" customHeight="1" hidden="1">
      <c r="A31" s="38"/>
      <c r="B31" s="93"/>
      <c r="C31" s="81"/>
      <c r="D31" s="81"/>
      <c r="E31" s="81"/>
      <c r="F31" s="81"/>
      <c r="G31" s="195"/>
    </row>
    <row r="32" spans="1:7" s="22" customFormat="1" ht="18" customHeight="1">
      <c r="A32" s="40" t="s">
        <v>12</v>
      </c>
      <c r="B32" s="185" t="s">
        <v>99</v>
      </c>
      <c r="C32" s="186">
        <f>SUBTOTAL(9,C33:C45)</f>
        <v>8.57</v>
      </c>
      <c r="D32" s="186">
        <f>SUBTOTAL(9,D33:D45)</f>
        <v>19.64</v>
      </c>
      <c r="E32" s="186">
        <f>SUBTOTAL(9,E33:E45)</f>
        <v>20</v>
      </c>
      <c r="F32" s="186">
        <f>SUBTOTAL(9,F33:F45)</f>
        <v>20</v>
      </c>
      <c r="G32" s="197">
        <f>SUBTOTAL(9,G33:G45)</f>
        <v>20</v>
      </c>
    </row>
    <row r="33" spans="1:7" ht="20.25" customHeight="1" hidden="1">
      <c r="A33" s="37"/>
      <c r="B33" s="184"/>
      <c r="C33" s="81"/>
      <c r="D33" s="81"/>
      <c r="E33" s="81"/>
      <c r="F33" s="81"/>
      <c r="G33" s="195"/>
    </row>
    <row r="34" spans="1:7" s="15" customFormat="1" ht="18" customHeight="1">
      <c r="A34" s="42" t="s">
        <v>33</v>
      </c>
      <c r="B34" s="188" t="s">
        <v>121</v>
      </c>
      <c r="C34" s="189">
        <f>SUBTOTAL(9,C35:C44)</f>
        <v>8.57</v>
      </c>
      <c r="D34" s="189">
        <f>SUBTOTAL(9,D35:D44)</f>
        <v>19.64</v>
      </c>
      <c r="E34" s="189">
        <f>SUBTOTAL(9,E35:E44)</f>
        <v>20</v>
      </c>
      <c r="F34" s="189">
        <f>SUBTOTAL(9,F35:F44)</f>
        <v>20</v>
      </c>
      <c r="G34" s="198">
        <f>SUBTOTAL(9,G35:G44)</f>
        <v>20</v>
      </c>
    </row>
    <row r="35" spans="1:7" ht="20.25" customHeight="1" hidden="1">
      <c r="A35" s="37"/>
      <c r="B35" s="184"/>
      <c r="C35" s="81"/>
      <c r="D35" s="81"/>
      <c r="E35" s="81"/>
      <c r="F35" s="81"/>
      <c r="G35" s="195"/>
    </row>
    <row r="36" spans="1:7" s="14" customFormat="1" ht="409.5" customHeight="1" hidden="1">
      <c r="A36" s="44" t="s">
        <v>33</v>
      </c>
      <c r="B36" s="64" t="s">
        <v>121</v>
      </c>
      <c r="C36" s="65">
        <f>SUBTOTAL(9,C37:C43)</f>
        <v>8.57</v>
      </c>
      <c r="D36" s="65">
        <f>SUBTOTAL(9,D37:D43)</f>
        <v>19.64</v>
      </c>
      <c r="E36" s="65">
        <f>SUBTOTAL(9,E37:E43)</f>
        <v>20</v>
      </c>
      <c r="F36" s="65">
        <f>SUBTOTAL(9,F37:F43)</f>
        <v>20</v>
      </c>
      <c r="G36" s="142">
        <f>SUBTOTAL(9,G37:G43)</f>
        <v>20</v>
      </c>
    </row>
    <row r="37" spans="1:7" ht="20.25" customHeight="1" hidden="1">
      <c r="A37" s="37"/>
      <c r="B37" s="184"/>
      <c r="C37" s="81"/>
      <c r="D37" s="81"/>
      <c r="E37" s="81"/>
      <c r="F37" s="81"/>
      <c r="G37" s="195"/>
    </row>
    <row r="38" spans="1:7" s="13" customFormat="1" ht="409.5" customHeight="1" hidden="1">
      <c r="A38" s="25" t="s">
        <v>33</v>
      </c>
      <c r="B38" s="190" t="s">
        <v>121</v>
      </c>
      <c r="C38" s="191">
        <f>SUBTOTAL(9,C39:C42)</f>
        <v>8.57</v>
      </c>
      <c r="D38" s="191">
        <f>SUBTOTAL(9,D39:D42)</f>
        <v>19.64</v>
      </c>
      <c r="E38" s="191">
        <f>SUBTOTAL(9,E39:E42)</f>
        <v>20</v>
      </c>
      <c r="F38" s="191">
        <f>SUBTOTAL(9,F39:F42)</f>
        <v>20</v>
      </c>
      <c r="G38" s="199">
        <f>SUBTOTAL(9,G39:G42)</f>
        <v>20</v>
      </c>
    </row>
    <row r="39" spans="1:7" ht="20.25" customHeight="1" hidden="1">
      <c r="A39" s="37"/>
      <c r="B39" s="184"/>
      <c r="C39" s="81"/>
      <c r="D39" s="81"/>
      <c r="E39" s="81"/>
      <c r="F39" s="81"/>
      <c r="G39" s="195"/>
    </row>
    <row r="40" spans="1:7" s="13" customFormat="1" ht="15" customHeight="1">
      <c r="A40" s="16" t="s">
        <v>79</v>
      </c>
      <c r="B40" s="192" t="s">
        <v>159</v>
      </c>
      <c r="C40" s="193">
        <v>5.88</v>
      </c>
      <c r="D40" s="193">
        <v>17.25</v>
      </c>
      <c r="E40" s="193">
        <v>17</v>
      </c>
      <c r="F40" s="194">
        <v>17</v>
      </c>
      <c r="G40" s="194">
        <v>17</v>
      </c>
    </row>
    <row r="41" spans="1:7" s="13" customFormat="1" ht="15" customHeight="1">
      <c r="A41" s="16" t="s">
        <v>80</v>
      </c>
      <c r="B41" s="192" t="s">
        <v>177</v>
      </c>
      <c r="C41" s="193">
        <v>2.69</v>
      </c>
      <c r="D41" s="193">
        <v>2.39</v>
      </c>
      <c r="E41" s="193">
        <v>3</v>
      </c>
      <c r="F41" s="194">
        <v>3</v>
      </c>
      <c r="G41" s="194">
        <v>3</v>
      </c>
    </row>
    <row r="42" spans="1:7" ht="20.25" customHeight="1" hidden="1">
      <c r="A42" s="38"/>
      <c r="B42" s="93"/>
      <c r="C42" s="81"/>
      <c r="D42" s="81"/>
      <c r="E42" s="81"/>
      <c r="F42" s="81"/>
      <c r="G42" s="195"/>
    </row>
    <row r="43" spans="1:7" ht="20.25" customHeight="1" hidden="1">
      <c r="A43" s="38"/>
      <c r="B43" s="93"/>
      <c r="C43" s="81"/>
      <c r="D43" s="81"/>
      <c r="E43" s="81"/>
      <c r="F43" s="81"/>
      <c r="G43" s="195"/>
    </row>
    <row r="44" spans="1:7" ht="20.25" customHeight="1" hidden="1">
      <c r="A44" s="38"/>
      <c r="B44" s="93"/>
      <c r="C44" s="81"/>
      <c r="D44" s="81"/>
      <c r="E44" s="81"/>
      <c r="F44" s="81"/>
      <c r="G44" s="195"/>
    </row>
    <row r="45" spans="1:7" ht="20.25" customHeight="1" hidden="1">
      <c r="A45" s="38"/>
      <c r="B45" s="93"/>
      <c r="C45" s="81"/>
      <c r="D45" s="81"/>
      <c r="E45" s="81"/>
      <c r="F45" s="81"/>
      <c r="G45" s="195"/>
    </row>
    <row r="46" spans="1:7" s="22" customFormat="1" ht="18" customHeight="1">
      <c r="A46" s="40" t="s">
        <v>13</v>
      </c>
      <c r="B46" s="185" t="s">
        <v>152</v>
      </c>
      <c r="C46" s="186">
        <f>SUBTOTAL(9,C47:C58)</f>
        <v>244092.16</v>
      </c>
      <c r="D46" s="186">
        <f>SUBTOTAL(9,D47:D58)</f>
        <v>300861.82</v>
      </c>
      <c r="E46" s="186">
        <f>SUBTOTAL(9,E47:E58)</f>
        <v>309000</v>
      </c>
      <c r="F46" s="186">
        <f>SUBTOTAL(9,F47:F58)</f>
        <v>310700</v>
      </c>
      <c r="G46" s="197">
        <f>G48</f>
        <v>312000</v>
      </c>
    </row>
    <row r="47" spans="1:7" ht="20.25" customHeight="1" hidden="1">
      <c r="A47" s="37"/>
      <c r="B47" s="184"/>
      <c r="C47" s="81"/>
      <c r="D47" s="81"/>
      <c r="E47" s="81"/>
      <c r="F47" s="81"/>
      <c r="G47" s="195"/>
    </row>
    <row r="48" spans="1:7" s="15" customFormat="1" ht="18" customHeight="1">
      <c r="A48" s="42" t="s">
        <v>34</v>
      </c>
      <c r="B48" s="188" t="s">
        <v>119</v>
      </c>
      <c r="C48" s="189">
        <f>SUBTOTAL(9,C49:C57)</f>
        <v>244092.16</v>
      </c>
      <c r="D48" s="189">
        <f>SUBTOTAL(9,D49:D57)</f>
        <v>300861.82</v>
      </c>
      <c r="E48" s="189">
        <f>SUBTOTAL(9,E49:E57)</f>
        <v>309000</v>
      </c>
      <c r="F48" s="189">
        <f>SUBTOTAL(9,F49:F57)</f>
        <v>310700</v>
      </c>
      <c r="G48" s="198">
        <f>SUBTOTAL(9,G49:G57)</f>
        <v>312000</v>
      </c>
    </row>
    <row r="49" spans="1:7" ht="20.25" customHeight="1" hidden="1">
      <c r="A49" s="37"/>
      <c r="B49" s="184"/>
      <c r="C49" s="81"/>
      <c r="D49" s="81"/>
      <c r="E49" s="81"/>
      <c r="F49" s="81"/>
      <c r="G49" s="195"/>
    </row>
    <row r="50" spans="1:7" s="14" customFormat="1" ht="409.5" customHeight="1" hidden="1">
      <c r="A50" s="44" t="s">
        <v>34</v>
      </c>
      <c r="B50" s="64" t="s">
        <v>119</v>
      </c>
      <c r="C50" s="65">
        <f>SUBTOTAL(9,C51:C56)</f>
        <v>244092.16</v>
      </c>
      <c r="D50" s="65">
        <f>SUBTOTAL(9,D51:D56)</f>
        <v>300861.82</v>
      </c>
      <c r="E50" s="65">
        <f>SUBTOTAL(9,E51:E56)</f>
        <v>309000</v>
      </c>
      <c r="F50" s="65">
        <f>SUBTOTAL(9,F51:F56)</f>
        <v>310700</v>
      </c>
      <c r="G50" s="142">
        <f>SUBTOTAL(9,G51:G56)</f>
        <v>312000</v>
      </c>
    </row>
    <row r="51" spans="1:7" ht="20.25" customHeight="1" hidden="1">
      <c r="A51" s="37"/>
      <c r="B51" s="184"/>
      <c r="C51" s="81"/>
      <c r="D51" s="81"/>
      <c r="E51" s="81"/>
      <c r="F51" s="81"/>
      <c r="G51" s="195"/>
    </row>
    <row r="52" spans="1:7" s="13" customFormat="1" ht="409.5" customHeight="1" hidden="1">
      <c r="A52" s="25" t="s">
        <v>34</v>
      </c>
      <c r="B52" s="190" t="s">
        <v>119</v>
      </c>
      <c r="C52" s="191">
        <f>SUBTOTAL(9,C53:C55)</f>
        <v>244092.16</v>
      </c>
      <c r="D52" s="191">
        <f>SUBTOTAL(9,D53:D55)</f>
        <v>300861.82</v>
      </c>
      <c r="E52" s="191">
        <f>SUBTOTAL(9,E53:E55)</f>
        <v>309000</v>
      </c>
      <c r="F52" s="191">
        <f>SUBTOTAL(9,F53:F55)</f>
        <v>310700</v>
      </c>
      <c r="G52" s="199">
        <f>SUBTOTAL(9,G53:G55)</f>
        <v>312000</v>
      </c>
    </row>
    <row r="53" spans="1:7" ht="20.25" customHeight="1" hidden="1">
      <c r="A53" s="37"/>
      <c r="B53" s="184"/>
      <c r="C53" s="81"/>
      <c r="D53" s="81"/>
      <c r="E53" s="81"/>
      <c r="F53" s="81"/>
      <c r="G53" s="195"/>
    </row>
    <row r="54" spans="1:7" s="13" customFormat="1" ht="15" customHeight="1">
      <c r="A54" s="16" t="s">
        <v>81</v>
      </c>
      <c r="B54" s="192" t="s">
        <v>113</v>
      </c>
      <c r="C54" s="193">
        <v>244092.16</v>
      </c>
      <c r="D54" s="193">
        <v>300861.82</v>
      </c>
      <c r="E54" s="193">
        <v>309000</v>
      </c>
      <c r="F54" s="194">
        <v>310700</v>
      </c>
      <c r="G54" s="194">
        <v>312000</v>
      </c>
    </row>
    <row r="55" spans="1:7" ht="20.25" customHeight="1" hidden="1">
      <c r="A55" s="38"/>
      <c r="B55" s="93"/>
      <c r="C55" s="81"/>
      <c r="D55" s="81"/>
      <c r="E55" s="81"/>
      <c r="F55" s="195"/>
      <c r="G55" s="195"/>
    </row>
    <row r="56" spans="1:7" ht="20.25" customHeight="1" hidden="1">
      <c r="A56" s="38"/>
      <c r="B56" s="93"/>
      <c r="C56" s="81"/>
      <c r="D56" s="81"/>
      <c r="E56" s="81"/>
      <c r="F56" s="195"/>
      <c r="G56" s="195"/>
    </row>
    <row r="57" spans="1:7" ht="20.25" customHeight="1" hidden="1">
      <c r="A57" s="38"/>
      <c r="B57" s="93"/>
      <c r="C57" s="81"/>
      <c r="D57" s="81"/>
      <c r="E57" s="81"/>
      <c r="F57" s="195"/>
      <c r="G57" s="195"/>
    </row>
    <row r="58" spans="1:7" ht="20.25" customHeight="1" hidden="1">
      <c r="A58" s="38"/>
      <c r="B58" s="93"/>
      <c r="C58" s="81"/>
      <c r="D58" s="81"/>
      <c r="E58" s="81"/>
      <c r="F58" s="195"/>
      <c r="G58" s="195"/>
    </row>
    <row r="59" spans="1:7" s="22" customFormat="1" ht="18" customHeight="1">
      <c r="A59" s="40" t="s">
        <v>14</v>
      </c>
      <c r="B59" s="185" t="s">
        <v>175</v>
      </c>
      <c r="C59" s="186">
        <f>SUBTOTAL(9,C60:C72)</f>
        <v>84560.42</v>
      </c>
      <c r="D59" s="186">
        <f>SUBTOTAL(9,D60:D72)</f>
        <v>86017</v>
      </c>
      <c r="E59" s="186">
        <f>SUBTOTAL(9,E60:E72)</f>
        <v>86000</v>
      </c>
      <c r="F59" s="197">
        <f>SUBTOTAL(9,F60:F72)</f>
        <v>90000</v>
      </c>
      <c r="G59" s="197">
        <f>SUBTOTAL(9,G60:G72)</f>
        <v>95000</v>
      </c>
    </row>
    <row r="60" spans="1:7" ht="20.25" customHeight="1" hidden="1">
      <c r="A60" s="37"/>
      <c r="B60" s="184"/>
      <c r="C60" s="81"/>
      <c r="D60" s="81"/>
      <c r="E60" s="81"/>
      <c r="F60" s="195"/>
      <c r="G60" s="195"/>
    </row>
    <row r="61" spans="1:7" s="15" customFormat="1" ht="18" customHeight="1">
      <c r="A61" s="42" t="s">
        <v>35</v>
      </c>
      <c r="B61" s="188" t="s">
        <v>164</v>
      </c>
      <c r="C61" s="189">
        <f>SUBTOTAL(9,C62:C71)</f>
        <v>84560.42</v>
      </c>
      <c r="D61" s="189">
        <f>SUBTOTAL(9,D62:D71)</f>
        <v>86017</v>
      </c>
      <c r="E61" s="189">
        <f>SUBTOTAL(9,E62:E71)</f>
        <v>86000</v>
      </c>
      <c r="F61" s="198">
        <f>SUBTOTAL(9,F62:F71)</f>
        <v>90000</v>
      </c>
      <c r="G61" s="198">
        <f>SUBTOTAL(9,G62:G71)</f>
        <v>95000</v>
      </c>
    </row>
    <row r="62" spans="1:7" ht="20.25" customHeight="1" hidden="1">
      <c r="A62" s="37"/>
      <c r="B62" s="184"/>
      <c r="C62" s="81"/>
      <c r="D62" s="81"/>
      <c r="E62" s="81"/>
      <c r="F62" s="195"/>
      <c r="G62" s="195"/>
    </row>
    <row r="63" spans="1:7" s="14" customFormat="1" ht="409.5" customHeight="1" hidden="1">
      <c r="A63" s="44" t="s">
        <v>35</v>
      </c>
      <c r="B63" s="64" t="s">
        <v>164</v>
      </c>
      <c r="C63" s="65">
        <f>SUBTOTAL(9,C64:C70)</f>
        <v>84560.42</v>
      </c>
      <c r="D63" s="65">
        <f>SUBTOTAL(9,D64:D70)</f>
        <v>86017</v>
      </c>
      <c r="E63" s="65">
        <f>SUBTOTAL(9,E64:E70)</f>
        <v>86000</v>
      </c>
      <c r="F63" s="142">
        <f>SUBTOTAL(9,F64:F70)</f>
        <v>90000</v>
      </c>
      <c r="G63" s="142">
        <f>SUBTOTAL(9,G64:G70)</f>
        <v>95000</v>
      </c>
    </row>
    <row r="64" spans="1:7" ht="20.25" customHeight="1" hidden="1">
      <c r="A64" s="37"/>
      <c r="B64" s="184"/>
      <c r="C64" s="81"/>
      <c r="D64" s="81"/>
      <c r="E64" s="81"/>
      <c r="F64" s="195"/>
      <c r="G64" s="195"/>
    </row>
    <row r="65" spans="1:7" s="13" customFormat="1" ht="409.5" customHeight="1" hidden="1">
      <c r="A65" s="25" t="s">
        <v>35</v>
      </c>
      <c r="B65" s="190" t="s">
        <v>164</v>
      </c>
      <c r="C65" s="191">
        <f>SUBTOTAL(9,C66:C69)</f>
        <v>84560.42</v>
      </c>
      <c r="D65" s="191">
        <f>SUBTOTAL(9,D66:D69)</f>
        <v>86017</v>
      </c>
      <c r="E65" s="191">
        <f>SUBTOTAL(9,E66:E69)</f>
        <v>86000</v>
      </c>
      <c r="F65" s="199">
        <f>SUBTOTAL(9,F66:F69)</f>
        <v>90000</v>
      </c>
      <c r="G65" s="199">
        <f>SUBTOTAL(9,G66:G69)</f>
        <v>95000</v>
      </c>
    </row>
    <row r="66" spans="1:7" ht="20.25" customHeight="1" hidden="1">
      <c r="A66" s="37"/>
      <c r="B66" s="184"/>
      <c r="C66" s="81"/>
      <c r="D66" s="81"/>
      <c r="E66" s="81"/>
      <c r="F66" s="195"/>
      <c r="G66" s="195"/>
    </row>
    <row r="67" spans="1:7" s="13" customFormat="1" ht="15" customHeight="1">
      <c r="A67" s="16" t="s">
        <v>82</v>
      </c>
      <c r="B67" s="192" t="s">
        <v>126</v>
      </c>
      <c r="C67" s="193">
        <v>1844.54</v>
      </c>
      <c r="D67" s="193">
        <v>6000</v>
      </c>
      <c r="E67" s="193">
        <v>6000</v>
      </c>
      <c r="F67" s="194">
        <v>6000</v>
      </c>
      <c r="G67" s="194">
        <v>6000</v>
      </c>
    </row>
    <row r="68" spans="1:7" s="13" customFormat="1" ht="15" customHeight="1">
      <c r="A68" s="16" t="s">
        <v>83</v>
      </c>
      <c r="B68" s="192" t="s">
        <v>142</v>
      </c>
      <c r="C68" s="193">
        <v>82715.88</v>
      </c>
      <c r="D68" s="193">
        <v>80017</v>
      </c>
      <c r="E68" s="193">
        <v>80000</v>
      </c>
      <c r="F68" s="194">
        <v>84000</v>
      </c>
      <c r="G68" s="194">
        <v>89000</v>
      </c>
    </row>
    <row r="69" spans="1:7" ht="20.25" customHeight="1" hidden="1">
      <c r="A69" s="38"/>
      <c r="B69" s="93"/>
      <c r="C69" s="81"/>
      <c r="D69" s="81"/>
      <c r="E69" s="81"/>
      <c r="F69" s="195"/>
      <c r="G69" s="195"/>
    </row>
    <row r="70" spans="1:7" ht="20.25" customHeight="1" hidden="1">
      <c r="A70" s="38"/>
      <c r="B70" s="93"/>
      <c r="C70" s="81"/>
      <c r="D70" s="81"/>
      <c r="E70" s="81"/>
      <c r="F70" s="195"/>
      <c r="G70" s="195"/>
    </row>
    <row r="71" spans="1:7" ht="20.25" customHeight="1" hidden="1">
      <c r="A71" s="38"/>
      <c r="B71" s="93"/>
      <c r="C71" s="81"/>
      <c r="D71" s="81"/>
      <c r="E71" s="81"/>
      <c r="F71" s="195"/>
      <c r="G71" s="195"/>
    </row>
    <row r="72" spans="1:7" ht="20.25" customHeight="1" hidden="1">
      <c r="A72" s="38"/>
      <c r="B72" s="93"/>
      <c r="C72" s="81"/>
      <c r="D72" s="81"/>
      <c r="E72" s="81"/>
      <c r="F72" s="195"/>
      <c r="G72" s="195"/>
    </row>
    <row r="73" spans="1:7" s="22" customFormat="1" ht="18" customHeight="1">
      <c r="A73" s="40" t="s">
        <v>15</v>
      </c>
      <c r="B73" s="185" t="s">
        <v>172</v>
      </c>
      <c r="C73" s="186">
        <f>SUBTOTAL(9,C74:C86)</f>
        <v>361564.92</v>
      </c>
      <c r="D73" s="186">
        <f>SUBTOTAL(9,D74:D86)</f>
        <v>694426.74</v>
      </c>
      <c r="E73" s="186">
        <f>SUBTOTAL(9,E74:E86)</f>
        <v>1261312</v>
      </c>
      <c r="F73" s="197">
        <f>SUBTOTAL(9,F74:F86)</f>
        <v>1265184</v>
      </c>
      <c r="G73" s="197">
        <f>SUBTOTAL(9,G74:G86)</f>
        <v>1268136</v>
      </c>
    </row>
    <row r="74" spans="1:7" ht="20.25" customHeight="1" hidden="1">
      <c r="A74" s="37"/>
      <c r="B74" s="184"/>
      <c r="C74" s="81"/>
      <c r="D74" s="81"/>
      <c r="E74" s="81"/>
      <c r="F74" s="195"/>
      <c r="G74" s="195"/>
    </row>
    <row r="75" spans="1:7" s="15" customFormat="1" ht="18" customHeight="1">
      <c r="A75" s="42" t="s">
        <v>36</v>
      </c>
      <c r="B75" s="188" t="s">
        <v>176</v>
      </c>
      <c r="C75" s="189">
        <f>SUBTOTAL(9,C76:C85)</f>
        <v>361564.92</v>
      </c>
      <c r="D75" s="189">
        <f>SUBTOTAL(9,D76:D85)</f>
        <v>694426.74</v>
      </c>
      <c r="E75" s="189">
        <f>SUBTOTAL(9,E76:E85)</f>
        <v>1261312</v>
      </c>
      <c r="F75" s="198">
        <f>SUBTOTAL(9,F76:F85)</f>
        <v>1265184</v>
      </c>
      <c r="G75" s="198">
        <f>SUBTOTAL(9,G76:G85)</f>
        <v>1268136</v>
      </c>
    </row>
    <row r="76" spans="1:7" ht="20.25" customHeight="1" hidden="1">
      <c r="A76" s="37"/>
      <c r="B76" s="184"/>
      <c r="C76" s="81"/>
      <c r="D76" s="81"/>
      <c r="E76" s="81"/>
      <c r="F76" s="195"/>
      <c r="G76" s="195"/>
    </row>
    <row r="77" spans="1:7" s="14" customFormat="1" ht="409.5" customHeight="1" hidden="1">
      <c r="A77" s="44" t="s">
        <v>36</v>
      </c>
      <c r="B77" s="64" t="s">
        <v>176</v>
      </c>
      <c r="C77" s="65">
        <f>SUBTOTAL(9,C78:C84)</f>
        <v>361564.92</v>
      </c>
      <c r="D77" s="65">
        <f>SUBTOTAL(9,D78:D84)</f>
        <v>694426.74</v>
      </c>
      <c r="E77" s="65">
        <f>SUBTOTAL(9,E78:E84)</f>
        <v>1261312</v>
      </c>
      <c r="F77" s="142">
        <f>SUBTOTAL(9,F78:F84)</f>
        <v>1265184</v>
      </c>
      <c r="G77" s="142">
        <f>SUBTOTAL(9,G78:G84)</f>
        <v>1268136</v>
      </c>
    </row>
    <row r="78" spans="1:7" ht="20.25" customHeight="1" hidden="1">
      <c r="A78" s="37"/>
      <c r="B78" s="184"/>
      <c r="C78" s="81"/>
      <c r="D78" s="81"/>
      <c r="E78" s="81"/>
      <c r="F78" s="195"/>
      <c r="G78" s="195"/>
    </row>
    <row r="79" spans="1:7" s="13" customFormat="1" ht="409.5" customHeight="1" hidden="1">
      <c r="A79" s="25" t="s">
        <v>36</v>
      </c>
      <c r="B79" s="190" t="s">
        <v>176</v>
      </c>
      <c r="C79" s="191">
        <f>SUBTOTAL(9,C80:C83)</f>
        <v>361564.92</v>
      </c>
      <c r="D79" s="191">
        <f>SUBTOTAL(9,D80:D83)</f>
        <v>694426.74</v>
      </c>
      <c r="E79" s="191">
        <f>SUBTOTAL(9,E80:E83)</f>
        <v>1261312</v>
      </c>
      <c r="F79" s="199">
        <f>SUBTOTAL(9,F80:F83)</f>
        <v>1265184</v>
      </c>
      <c r="G79" s="199">
        <f>SUBTOTAL(9,G80:G83)</f>
        <v>1268136</v>
      </c>
    </row>
    <row r="80" spans="1:7" ht="20.25" customHeight="1" hidden="1">
      <c r="A80" s="37"/>
      <c r="B80" s="184"/>
      <c r="C80" s="81"/>
      <c r="D80" s="81"/>
      <c r="E80" s="81"/>
      <c r="F80" s="195"/>
      <c r="G80" s="195"/>
    </row>
    <row r="81" spans="1:7" s="13" customFormat="1" ht="15" customHeight="1">
      <c r="A81" s="16" t="s">
        <v>84</v>
      </c>
      <c r="B81" s="192" t="s">
        <v>170</v>
      </c>
      <c r="C81" s="193">
        <v>361564.92</v>
      </c>
      <c r="D81" s="193">
        <v>388675.96</v>
      </c>
      <c r="E81" s="193">
        <v>982302</v>
      </c>
      <c r="F81" s="194">
        <v>986174</v>
      </c>
      <c r="G81" s="194">
        <v>989126</v>
      </c>
    </row>
    <row r="82" spans="1:7" s="13" customFormat="1" ht="15" customHeight="1">
      <c r="A82" s="16" t="s">
        <v>85</v>
      </c>
      <c r="B82" s="192" t="s">
        <v>174</v>
      </c>
      <c r="C82" s="193">
        <v>0</v>
      </c>
      <c r="D82" s="193">
        <v>305750.78</v>
      </c>
      <c r="E82" s="193">
        <v>279010</v>
      </c>
      <c r="F82" s="194">
        <v>279010</v>
      </c>
      <c r="G82" s="194">
        <v>279010</v>
      </c>
    </row>
    <row r="83" spans="1:7" ht="20.25" customHeight="1" hidden="1">
      <c r="A83" s="38"/>
      <c r="B83" s="93"/>
      <c r="C83" s="81"/>
      <c r="D83" s="81"/>
      <c r="E83" s="81"/>
      <c r="F83" s="195"/>
      <c r="G83" s="195"/>
    </row>
    <row r="84" spans="1:7" ht="20.25" customHeight="1" hidden="1">
      <c r="A84" s="38"/>
      <c r="B84" s="93"/>
      <c r="C84" s="81"/>
      <c r="D84" s="81"/>
      <c r="E84" s="81"/>
      <c r="F84" s="195"/>
      <c r="G84" s="195"/>
    </row>
    <row r="85" spans="1:7" ht="20.25" customHeight="1" hidden="1">
      <c r="A85" s="38"/>
      <c r="B85" s="93"/>
      <c r="C85" s="81"/>
      <c r="D85" s="81"/>
      <c r="E85" s="81"/>
      <c r="F85" s="195"/>
      <c r="G85" s="195"/>
    </row>
    <row r="86" spans="1:7" ht="20.25" customHeight="1" hidden="1">
      <c r="A86" s="38"/>
      <c r="B86" s="93"/>
      <c r="C86" s="81"/>
      <c r="D86" s="81"/>
      <c r="E86" s="81"/>
      <c r="F86" s="195"/>
      <c r="G86" s="195"/>
    </row>
    <row r="87" spans="1:7" ht="20.25" customHeight="1" hidden="1">
      <c r="A87" s="38"/>
      <c r="B87" s="184"/>
      <c r="C87" s="81"/>
      <c r="D87" s="81"/>
      <c r="E87" s="81"/>
      <c r="F87" s="195"/>
      <c r="G87" s="195"/>
    </row>
    <row r="88" spans="1:7" s="21" customFormat="1" ht="18" customHeight="1">
      <c r="A88" s="36" t="s">
        <v>3</v>
      </c>
      <c r="B88" s="182" t="s">
        <v>133</v>
      </c>
      <c r="C88" s="183">
        <f>SUBTOTAL(9,C89:C103)</f>
        <v>0</v>
      </c>
      <c r="D88" s="183">
        <f>SUBTOTAL(9,D89:D103)</f>
        <v>15000</v>
      </c>
      <c r="E88" s="183">
        <f>SUBTOTAL(9,E89:E103)</f>
        <v>0</v>
      </c>
      <c r="F88" s="196">
        <f>SUBTOTAL(9,F89:F103)</f>
        <v>0</v>
      </c>
      <c r="G88" s="196">
        <f>SUBTOTAL(9,G89:G103)</f>
        <v>0</v>
      </c>
    </row>
    <row r="89" spans="1:7" s="21" customFormat="1" ht="20.25" customHeight="1" hidden="1">
      <c r="A89" s="37"/>
      <c r="B89" s="184"/>
      <c r="C89" s="81"/>
      <c r="D89" s="81"/>
      <c r="E89" s="81"/>
      <c r="F89" s="195"/>
      <c r="G89" s="195"/>
    </row>
    <row r="90" spans="1:7" s="22" customFormat="1" ht="18" customHeight="1">
      <c r="A90" s="40" t="s">
        <v>16</v>
      </c>
      <c r="B90" s="185" t="s">
        <v>139</v>
      </c>
      <c r="C90" s="186">
        <f>SUBTOTAL(9,C91:C102)</f>
        <v>0</v>
      </c>
      <c r="D90" s="186">
        <f>SUBTOTAL(9,D91:D102)</f>
        <v>15000</v>
      </c>
      <c r="E90" s="186">
        <f>SUBTOTAL(9,E91:E102)</f>
        <v>0</v>
      </c>
      <c r="F90" s="197">
        <f>SUBTOTAL(9,F91:F102)</f>
        <v>0</v>
      </c>
      <c r="G90" s="197">
        <f>SUBTOTAL(9,G91:G102)</f>
        <v>0</v>
      </c>
    </row>
    <row r="91" spans="1:7" ht="20.25" customHeight="1" hidden="1">
      <c r="A91" s="37"/>
      <c r="B91" s="184"/>
      <c r="C91" s="81"/>
      <c r="D91" s="81"/>
      <c r="E91" s="81"/>
      <c r="F91" s="195"/>
      <c r="G91" s="195"/>
    </row>
    <row r="92" spans="1:7" s="15" customFormat="1" ht="18" customHeight="1">
      <c r="A92" s="42" t="s">
        <v>37</v>
      </c>
      <c r="B92" s="188" t="s">
        <v>153</v>
      </c>
      <c r="C92" s="189">
        <f>SUBTOTAL(9,C93:C101)</f>
        <v>0</v>
      </c>
      <c r="D92" s="189">
        <f>SUBTOTAL(9,D93:D101)</f>
        <v>15000</v>
      </c>
      <c r="E92" s="189">
        <f>SUBTOTAL(9,E93:E101)</f>
        <v>0</v>
      </c>
      <c r="F92" s="198">
        <f>SUBTOTAL(9,F93:F101)</f>
        <v>0</v>
      </c>
      <c r="G92" s="198">
        <f>SUBTOTAL(9,G93:G101)</f>
        <v>0</v>
      </c>
    </row>
    <row r="93" spans="1:7" ht="20.25" customHeight="1" hidden="1">
      <c r="A93" s="37"/>
      <c r="B93" s="184"/>
      <c r="C93" s="81"/>
      <c r="D93" s="81"/>
      <c r="E93" s="81"/>
      <c r="F93" s="195"/>
      <c r="G93" s="195"/>
    </row>
    <row r="94" spans="1:7" s="14" customFormat="1" ht="409.5" customHeight="1" hidden="1">
      <c r="A94" s="44" t="s">
        <v>37</v>
      </c>
      <c r="B94" s="64" t="s">
        <v>153</v>
      </c>
      <c r="C94" s="65">
        <f>SUBTOTAL(9,C95:C100)</f>
        <v>0</v>
      </c>
      <c r="D94" s="65">
        <f>SUBTOTAL(9,D95:D100)</f>
        <v>15000</v>
      </c>
      <c r="E94" s="65">
        <f>SUBTOTAL(9,E95:E100)</f>
        <v>0</v>
      </c>
      <c r="F94" s="142">
        <f>SUBTOTAL(9,F95:F100)</f>
        <v>0</v>
      </c>
      <c r="G94" s="142">
        <f>SUBTOTAL(9,G95:G100)</f>
        <v>0</v>
      </c>
    </row>
    <row r="95" spans="1:7" ht="20.25" customHeight="1" hidden="1">
      <c r="A95" s="37"/>
      <c r="B95" s="184"/>
      <c r="C95" s="81"/>
      <c r="D95" s="81"/>
      <c r="E95" s="81"/>
      <c r="F95" s="195"/>
      <c r="G95" s="195"/>
    </row>
    <row r="96" spans="1:7" s="13" customFormat="1" ht="409.5" customHeight="1" hidden="1">
      <c r="A96" s="25" t="s">
        <v>37</v>
      </c>
      <c r="B96" s="190" t="s">
        <v>153</v>
      </c>
      <c r="C96" s="191">
        <f>SUBTOTAL(9,C97:C99)</f>
        <v>0</v>
      </c>
      <c r="D96" s="191">
        <f>SUBTOTAL(9,D97:D99)</f>
        <v>15000</v>
      </c>
      <c r="E96" s="191">
        <f>SUBTOTAL(9,E97:E99)</f>
        <v>0</v>
      </c>
      <c r="F96" s="199">
        <f>SUBTOTAL(9,F97:F99)</f>
        <v>0</v>
      </c>
      <c r="G96" s="199">
        <f>SUBTOTAL(9,G97:G99)</f>
        <v>0</v>
      </c>
    </row>
    <row r="97" spans="1:7" ht="20.25" customHeight="1" hidden="1">
      <c r="A97" s="37"/>
      <c r="B97" s="184"/>
      <c r="C97" s="81"/>
      <c r="D97" s="81"/>
      <c r="E97" s="81"/>
      <c r="F97" s="195"/>
      <c r="G97" s="195"/>
    </row>
    <row r="98" spans="1:7" s="13" customFormat="1" ht="15" customHeight="1">
      <c r="A98" s="16" t="s">
        <v>86</v>
      </c>
      <c r="B98" s="192" t="s">
        <v>96</v>
      </c>
      <c r="C98" s="193">
        <v>0</v>
      </c>
      <c r="D98" s="193">
        <v>15000</v>
      </c>
      <c r="E98" s="193">
        <v>0</v>
      </c>
      <c r="F98" s="194">
        <v>0</v>
      </c>
      <c r="G98" s="194">
        <v>0</v>
      </c>
    </row>
    <row r="99" spans="1:7" ht="20.25" customHeight="1" hidden="1">
      <c r="A99" s="11"/>
      <c r="B99" s="93"/>
      <c r="C99" s="81"/>
      <c r="D99" s="81"/>
      <c r="E99" s="81"/>
      <c r="F99" s="81"/>
      <c r="G99" s="81"/>
    </row>
    <row r="100" spans="1:7" ht="20.25" customHeight="1" hidden="1">
      <c r="A100" s="11"/>
      <c r="B100" s="93"/>
      <c r="C100" s="81"/>
      <c r="D100" s="81"/>
      <c r="E100" s="81"/>
      <c r="F100" s="81"/>
      <c r="G100" s="81"/>
    </row>
    <row r="101" spans="1:7" ht="20.25" customHeight="1" hidden="1">
      <c r="A101" s="11"/>
      <c r="B101" s="93"/>
      <c r="C101" s="81"/>
      <c r="D101" s="81"/>
      <c r="E101" s="81"/>
      <c r="F101" s="81"/>
      <c r="G101" s="81"/>
    </row>
    <row r="102" spans="1:7" ht="20.25" customHeight="1" hidden="1">
      <c r="A102" s="11"/>
      <c r="B102" s="93"/>
      <c r="C102" s="81"/>
      <c r="D102" s="81"/>
      <c r="E102" s="81"/>
      <c r="F102" s="81"/>
      <c r="G102" s="81"/>
    </row>
    <row r="103" spans="1:7" ht="20.25" customHeight="1" hidden="1">
      <c r="A103" s="9"/>
      <c r="B103" s="184"/>
      <c r="C103" s="81"/>
      <c r="D103" s="81"/>
      <c r="E103" s="81"/>
      <c r="F103" s="81"/>
      <c r="G103" s="81"/>
    </row>
    <row r="104" spans="1:7" ht="20.25" customHeight="1" hidden="1">
      <c r="A104" s="9"/>
      <c r="B104" s="184"/>
      <c r="C104" s="81"/>
      <c r="D104" s="81"/>
      <c r="E104" s="81"/>
      <c r="F104" s="81"/>
      <c r="G104" s="81"/>
    </row>
    <row r="105" spans="1:7" ht="20.25" customHeight="1">
      <c r="A105" s="18" t="s">
        <v>93</v>
      </c>
      <c r="B105" s="200"/>
      <c r="C105" s="183">
        <f>SUBTOTAL(9,C17:C104)</f>
        <v>706466.75</v>
      </c>
      <c r="D105" s="183">
        <f>SUBTOTAL(9,D17:D104)</f>
        <v>1121634.2000000002</v>
      </c>
      <c r="E105" s="183">
        <f>SUBTOTAL(9,E17:E104)</f>
        <v>1672232</v>
      </c>
      <c r="F105" s="183">
        <f>SUBTOTAL(9,F17:F104)</f>
        <v>1681804</v>
      </c>
      <c r="G105" s="183">
        <f>G9+G32+G46+G59+G73</f>
        <v>1691056</v>
      </c>
    </row>
    <row r="106" spans="2:7" ht="15">
      <c r="B106" s="4"/>
      <c r="C106" s="193"/>
      <c r="D106" s="193"/>
      <c r="E106" s="193"/>
      <c r="F106" s="193"/>
      <c r="G106" s="193"/>
    </row>
    <row r="107" spans="1:7" ht="63.75" customHeight="1">
      <c r="A107" s="31" t="str">
        <f>A6</f>
        <v>Brojčana oznaka i naziv</v>
      </c>
      <c r="B107" s="32"/>
      <c r="C107" s="7" t="str">
        <f>C6</f>
        <v>Izvršenje 2022.</v>
      </c>
      <c r="D107" s="7" t="str">
        <f>D6</f>
        <v>Tekući plan 2023.</v>
      </c>
      <c r="E107" s="7" t="str">
        <f>E6</f>
        <v>Plan za 2024.</v>
      </c>
      <c r="F107" s="7" t="str">
        <f>F6</f>
        <v>Projekcija za 2025.</v>
      </c>
      <c r="G107" s="7" t="str">
        <f>G6</f>
        <v>Projekcija za 2026.</v>
      </c>
    </row>
    <row r="108" spans="1:7" s="17" customFormat="1" ht="18" customHeight="1">
      <c r="A108" s="46" t="s">
        <v>0</v>
      </c>
      <c r="B108" s="216" t="s">
        <v>101</v>
      </c>
      <c r="C108" s="217">
        <f>SUBTOTAL(9,C109:C325)</f>
        <v>539037.3700000001</v>
      </c>
      <c r="D108" s="217">
        <f>D112+D133+D152+D174+D196+D220+D253+D255+D280+D305</f>
        <v>630180.78</v>
      </c>
      <c r="E108" s="218">
        <f>E110+E172+E280</f>
        <v>1338986</v>
      </c>
      <c r="F108" s="218">
        <f>F110+F172+F280</f>
        <v>1348163</v>
      </c>
      <c r="G108" s="218">
        <f>G110+G172+G280</f>
        <v>1351435</v>
      </c>
    </row>
    <row r="109" spans="1:7" s="10" customFormat="1" ht="30" customHeight="1" hidden="1">
      <c r="A109" s="34"/>
      <c r="B109" s="219"/>
      <c r="C109" s="220"/>
      <c r="D109" s="220"/>
      <c r="E109" s="221"/>
      <c r="F109" s="221"/>
      <c r="G109" s="221"/>
    </row>
    <row r="110" spans="1:7" s="17" customFormat="1" ht="18" customHeight="1">
      <c r="A110" s="47" t="s">
        <v>4</v>
      </c>
      <c r="B110" s="222" t="s">
        <v>109</v>
      </c>
      <c r="C110" s="186">
        <f>SUBTOTAL(9,C111:C171)</f>
        <v>255929.27999999997</v>
      </c>
      <c r="D110" s="186">
        <f>SUBTOTAL(9,D111:D171)</f>
        <v>326245.22000000003</v>
      </c>
      <c r="E110" s="197">
        <f>SUBTOTAL(9,E111:E171)</f>
        <v>520038</v>
      </c>
      <c r="F110" s="197">
        <f>F112+F133+F152</f>
        <v>523315</v>
      </c>
      <c r="G110" s="197">
        <f>SUBTOTAL(9,G111:G171)</f>
        <v>525267</v>
      </c>
    </row>
    <row r="111" spans="1:7" s="10" customFormat="1" ht="30" customHeight="1" hidden="1">
      <c r="A111" s="48"/>
      <c r="B111" s="219"/>
      <c r="C111" s="220"/>
      <c r="D111" s="223"/>
      <c r="E111" s="221"/>
      <c r="F111" s="221"/>
      <c r="G111" s="221"/>
    </row>
    <row r="112" spans="1:7" s="17" customFormat="1" ht="18" customHeight="1">
      <c r="A112" s="49" t="s">
        <v>17</v>
      </c>
      <c r="B112" s="224" t="s">
        <v>111</v>
      </c>
      <c r="C112" s="189">
        <f>SUBTOTAL(9,C113:C132)</f>
        <v>192330.43</v>
      </c>
      <c r="D112" s="189">
        <f>SUBTOTAL(9,D113:D132)</f>
        <v>248504.98000000004</v>
      </c>
      <c r="E112" s="198">
        <f>SUBTOTAL(9,E113:E132)</f>
        <v>410417</v>
      </c>
      <c r="F112" s="198">
        <f>SUBTOTAL(9,F113:F132)</f>
        <v>417323</v>
      </c>
      <c r="G112" s="198">
        <f>SUBTOTAL(9,G113:G132)</f>
        <v>419279</v>
      </c>
    </row>
    <row r="113" spans="1:7" s="10" customFormat="1" ht="30" customHeight="1" hidden="1">
      <c r="A113" s="48"/>
      <c r="B113" s="225"/>
      <c r="C113" s="226"/>
      <c r="D113" s="223"/>
      <c r="E113" s="221"/>
      <c r="F113" s="221"/>
      <c r="G113" s="221"/>
    </row>
    <row r="114" spans="1:7" s="10" customFormat="1" ht="409.5" customHeight="1" hidden="1">
      <c r="A114" s="50" t="s">
        <v>17</v>
      </c>
      <c r="B114" s="227" t="s">
        <v>111</v>
      </c>
      <c r="C114" s="65">
        <f>SUBTOTAL(9,C115:C131)</f>
        <v>192330.43</v>
      </c>
      <c r="D114" s="65">
        <f>SUBTOTAL(9,D115:D131)</f>
        <v>248504.98000000004</v>
      </c>
      <c r="E114" s="142">
        <f>SUBTOTAL(9,E115:E131)</f>
        <v>410417</v>
      </c>
      <c r="F114" s="142">
        <f>SUBTOTAL(9,F115:F131)</f>
        <v>417323</v>
      </c>
      <c r="G114" s="142">
        <f>SUBTOTAL(9,G115:G131)</f>
        <v>419279</v>
      </c>
    </row>
    <row r="115" spans="1:7" s="10" customFormat="1" ht="30" customHeight="1" hidden="1">
      <c r="A115" s="48"/>
      <c r="B115" s="225"/>
      <c r="C115" s="226"/>
      <c r="D115" s="223"/>
      <c r="E115" s="221"/>
      <c r="F115" s="221"/>
      <c r="G115" s="221"/>
    </row>
    <row r="116" spans="1:7" s="10" customFormat="1" ht="409.5" customHeight="1" hidden="1">
      <c r="A116" s="51" t="s">
        <v>17</v>
      </c>
      <c r="B116" s="228" t="s">
        <v>111</v>
      </c>
      <c r="C116" s="191">
        <f>SUBTOTAL(9,C117:C130)</f>
        <v>192330.43</v>
      </c>
      <c r="D116" s="191">
        <f>SUBTOTAL(9,D117:D130)</f>
        <v>248504.98000000004</v>
      </c>
      <c r="E116" s="199">
        <f>SUBTOTAL(9,E117:E130)</f>
        <v>410417</v>
      </c>
      <c r="F116" s="199">
        <f>SUBTOTAL(9,F117:F130)</f>
        <v>417323</v>
      </c>
      <c r="G116" s="199">
        <f>SUBTOTAL(9,G117:G130)</f>
        <v>419279</v>
      </c>
    </row>
    <row r="117" spans="1:7" s="10" customFormat="1" ht="30" customHeight="1" hidden="1">
      <c r="A117" s="48"/>
      <c r="B117" s="225"/>
      <c r="C117" s="226"/>
      <c r="D117" s="223"/>
      <c r="E117" s="221"/>
      <c r="F117" s="221"/>
      <c r="G117" s="221"/>
    </row>
    <row r="118" spans="1:7" s="10" customFormat="1" ht="409.5" customHeight="1" hidden="1">
      <c r="A118" s="52" t="s">
        <v>17</v>
      </c>
      <c r="B118" s="229" t="s">
        <v>111</v>
      </c>
      <c r="C118" s="84">
        <f>SUBTOTAL(9,C119:C129)</f>
        <v>192330.43</v>
      </c>
      <c r="D118" s="84">
        <f>SUBTOTAL(9,D119:D129)</f>
        <v>248504.98000000004</v>
      </c>
      <c r="E118" s="148">
        <f>SUBTOTAL(9,E119:E129)</f>
        <v>410417</v>
      </c>
      <c r="F118" s="148">
        <f>SUBTOTAL(9,F119:F129)</f>
        <v>417323</v>
      </c>
      <c r="G118" s="148">
        <f>SUBTOTAL(9,G119:G129)</f>
        <v>419279</v>
      </c>
    </row>
    <row r="119" spans="1:7" s="10" customFormat="1" ht="30" customHeight="1" hidden="1">
      <c r="A119" s="48"/>
      <c r="B119" s="225"/>
      <c r="C119" s="226"/>
      <c r="D119" s="223"/>
      <c r="E119" s="221"/>
      <c r="F119" s="221"/>
      <c r="G119" s="221"/>
    </row>
    <row r="120" spans="1:7" s="10" customFormat="1" ht="409.5" customHeight="1" hidden="1">
      <c r="A120" s="33" t="s">
        <v>17</v>
      </c>
      <c r="B120" s="230" t="s">
        <v>111</v>
      </c>
      <c r="C120" s="209">
        <f>SUBTOTAL(9,C121:C128)</f>
        <v>192330.43</v>
      </c>
      <c r="D120" s="209">
        <f>SUBTOTAL(9,D121:D128)</f>
        <v>248504.98000000004</v>
      </c>
      <c r="E120" s="212">
        <f>SUBTOTAL(9,E121:E128)</f>
        <v>410417</v>
      </c>
      <c r="F120" s="212">
        <f>SUBTOTAL(9,F121:F128)</f>
        <v>417323</v>
      </c>
      <c r="G120" s="212">
        <f>SUBTOTAL(9,G121:G128)</f>
        <v>419279</v>
      </c>
    </row>
    <row r="121" spans="1:7" s="10" customFormat="1" ht="22.5" customHeight="1" hidden="1">
      <c r="A121" s="48"/>
      <c r="B121" s="225"/>
      <c r="C121" s="226"/>
      <c r="D121" s="223"/>
      <c r="E121" s="231"/>
      <c r="F121" s="231"/>
      <c r="G121" s="231"/>
    </row>
    <row r="122" spans="1:7" s="10" customFormat="1" ht="409.5" customHeight="1" hidden="1">
      <c r="A122" s="34" t="s">
        <v>17</v>
      </c>
      <c r="B122" s="219" t="s">
        <v>111</v>
      </c>
      <c r="C122" s="223">
        <f>SUBTOTAL(9,C123:C127)</f>
        <v>192330.43</v>
      </c>
      <c r="D122" s="223">
        <f>SUBTOTAL(9,D123:D127)</f>
        <v>248504.98000000004</v>
      </c>
      <c r="E122" s="231">
        <f>SUBTOTAL(9,E123:E127)</f>
        <v>410417</v>
      </c>
      <c r="F122" s="231">
        <f>SUBTOTAL(9,F123:F127)</f>
        <v>417323</v>
      </c>
      <c r="G122" s="231">
        <f>SUBTOTAL(9,G123:G127)</f>
        <v>419279</v>
      </c>
    </row>
    <row r="123" spans="1:7" ht="30" customHeight="1" hidden="1">
      <c r="A123" s="35"/>
      <c r="B123" s="232"/>
      <c r="C123" s="233"/>
      <c r="D123" s="210"/>
      <c r="E123" s="211"/>
      <c r="F123" s="211"/>
      <c r="G123" s="211"/>
    </row>
    <row r="124" spans="1:7" ht="15" customHeight="1">
      <c r="A124" s="35" t="s">
        <v>38</v>
      </c>
      <c r="B124" s="232" t="s">
        <v>132</v>
      </c>
      <c r="C124" s="193">
        <v>186998</v>
      </c>
      <c r="D124" s="193">
        <v>241447.85000000003</v>
      </c>
      <c r="E124" s="194">
        <v>403078</v>
      </c>
      <c r="F124" s="194">
        <v>409823</v>
      </c>
      <c r="G124" s="194">
        <v>411779</v>
      </c>
    </row>
    <row r="125" spans="1:7" ht="15" customHeight="1">
      <c r="A125" s="35" t="s">
        <v>39</v>
      </c>
      <c r="B125" s="232" t="s">
        <v>117</v>
      </c>
      <c r="C125" s="193">
        <v>4487.1</v>
      </c>
      <c r="D125" s="193">
        <v>5972.53</v>
      </c>
      <c r="E125" s="194">
        <v>5500</v>
      </c>
      <c r="F125" s="194">
        <v>5500</v>
      </c>
      <c r="G125" s="194">
        <v>5500</v>
      </c>
    </row>
    <row r="126" spans="1:10" ht="15" customHeight="1">
      <c r="A126" s="35" t="s">
        <v>40</v>
      </c>
      <c r="B126" s="232" t="s">
        <v>146</v>
      </c>
      <c r="C126" s="193">
        <v>845.33</v>
      </c>
      <c r="D126" s="193">
        <v>1084.6</v>
      </c>
      <c r="E126" s="194">
        <v>1839</v>
      </c>
      <c r="F126" s="194">
        <v>2000</v>
      </c>
      <c r="G126" s="194">
        <v>2000</v>
      </c>
      <c r="J126" s="56"/>
    </row>
    <row r="127" spans="1:7" ht="15" hidden="1">
      <c r="A127" s="29"/>
      <c r="B127" s="232"/>
      <c r="C127" s="233"/>
      <c r="D127" s="193"/>
      <c r="E127" s="194"/>
      <c r="F127" s="194"/>
      <c r="G127" s="194"/>
    </row>
    <row r="128" spans="1:7" ht="15" hidden="1">
      <c r="A128" s="54"/>
      <c r="B128" s="4"/>
      <c r="C128" s="193"/>
      <c r="D128" s="193"/>
      <c r="E128" s="211"/>
      <c r="F128" s="211"/>
      <c r="G128" s="211"/>
    </row>
    <row r="129" spans="1:7" ht="19.5" customHeight="1" hidden="1">
      <c r="A129" s="54"/>
      <c r="B129" s="4"/>
      <c r="C129" s="193"/>
      <c r="D129" s="193"/>
      <c r="E129" s="211"/>
      <c r="F129" s="211"/>
      <c r="G129" s="211"/>
    </row>
    <row r="130" spans="1:7" ht="19.5" customHeight="1" hidden="1">
      <c r="A130" s="54"/>
      <c r="B130" s="4"/>
      <c r="C130" s="193"/>
      <c r="D130" s="193"/>
      <c r="E130" s="211"/>
      <c r="F130" s="211"/>
      <c r="G130" s="211"/>
    </row>
    <row r="131" spans="1:7" ht="19.5" customHeight="1" hidden="1">
      <c r="A131" s="54"/>
      <c r="B131" s="4"/>
      <c r="C131" s="193"/>
      <c r="D131" s="193"/>
      <c r="E131" s="211"/>
      <c r="F131" s="211"/>
      <c r="G131" s="211"/>
    </row>
    <row r="132" spans="1:7" ht="19.5" customHeight="1" hidden="1">
      <c r="A132" s="54"/>
      <c r="B132" s="4"/>
      <c r="C132" s="193"/>
      <c r="D132" s="193"/>
      <c r="E132" s="211"/>
      <c r="F132" s="211"/>
      <c r="G132" s="211"/>
    </row>
    <row r="133" spans="1:7" s="17" customFormat="1" ht="18" customHeight="1">
      <c r="A133" s="49" t="s">
        <v>18</v>
      </c>
      <c r="B133" s="224" t="s">
        <v>115</v>
      </c>
      <c r="C133" s="189">
        <f>SUBTOTAL(9,C134:C151)</f>
        <v>33639.55</v>
      </c>
      <c r="D133" s="189">
        <f>SUBTOTAL(9,D134:D151)</f>
        <v>34604.509999999995</v>
      </c>
      <c r="E133" s="198">
        <f>SUBTOTAL(9,E134:E151)</f>
        <v>40517</v>
      </c>
      <c r="F133" s="198">
        <f>F145</f>
        <v>37967</v>
      </c>
      <c r="G133" s="198">
        <f>SUBTOTAL(9,G134:G151)</f>
        <v>37640</v>
      </c>
    </row>
    <row r="134" spans="1:7" s="10" customFormat="1" ht="30" customHeight="1" hidden="1">
      <c r="A134" s="48"/>
      <c r="B134" s="225"/>
      <c r="C134" s="226"/>
      <c r="D134" s="223"/>
      <c r="E134" s="221"/>
      <c r="F134" s="221"/>
      <c r="G134" s="221"/>
    </row>
    <row r="135" spans="1:7" s="10" customFormat="1" ht="409.5" customHeight="1" hidden="1">
      <c r="A135" s="50" t="s">
        <v>18</v>
      </c>
      <c r="B135" s="227" t="s">
        <v>115</v>
      </c>
      <c r="C135" s="65">
        <f>SUBTOTAL(9,C136:C150)</f>
        <v>33639.55</v>
      </c>
      <c r="D135" s="65">
        <f>SUBTOTAL(9,D136:D150)</f>
        <v>34604.509999999995</v>
      </c>
      <c r="E135" s="142">
        <f>SUBTOTAL(9,E136:E150)</f>
        <v>40517</v>
      </c>
      <c r="F135" s="142">
        <f>SUBTOTAL(9,F136:F150)</f>
        <v>37967</v>
      </c>
      <c r="G135" s="142">
        <f>SUBTOTAL(9,G136:G150)</f>
        <v>37640</v>
      </c>
    </row>
    <row r="136" spans="1:7" s="10" customFormat="1" ht="30" customHeight="1" hidden="1">
      <c r="A136" s="48"/>
      <c r="B136" s="225"/>
      <c r="C136" s="226"/>
      <c r="D136" s="223"/>
      <c r="E136" s="221"/>
      <c r="F136" s="221"/>
      <c r="G136" s="221"/>
    </row>
    <row r="137" spans="1:7" s="10" customFormat="1" ht="409.5" customHeight="1" hidden="1">
      <c r="A137" s="51" t="s">
        <v>18</v>
      </c>
      <c r="B137" s="228" t="s">
        <v>115</v>
      </c>
      <c r="C137" s="191">
        <f>SUBTOTAL(9,C138:C149)</f>
        <v>33639.55</v>
      </c>
      <c r="D137" s="191">
        <f>SUBTOTAL(9,D138:D149)</f>
        <v>34604.509999999995</v>
      </c>
      <c r="E137" s="199">
        <f>SUBTOTAL(9,E138:E149)</f>
        <v>40517</v>
      </c>
      <c r="F137" s="199">
        <f>SUBTOTAL(9,F138:F149)</f>
        <v>37967</v>
      </c>
      <c r="G137" s="199">
        <f>SUBTOTAL(9,G138:G149)</f>
        <v>37640</v>
      </c>
    </row>
    <row r="138" spans="1:7" s="10" customFormat="1" ht="30" customHeight="1" hidden="1">
      <c r="A138" s="48"/>
      <c r="B138" s="225"/>
      <c r="C138" s="226"/>
      <c r="D138" s="223"/>
      <c r="E138" s="221"/>
      <c r="F138" s="221"/>
      <c r="G138" s="221"/>
    </row>
    <row r="139" spans="1:7" s="10" customFormat="1" ht="409.5" customHeight="1" hidden="1">
      <c r="A139" s="52" t="s">
        <v>18</v>
      </c>
      <c r="B139" s="229" t="s">
        <v>115</v>
      </c>
      <c r="C139" s="84">
        <f>SUBTOTAL(9,C140:C148)</f>
        <v>33639.55</v>
      </c>
      <c r="D139" s="84">
        <f>SUBTOTAL(9,D140:D148)</f>
        <v>34604.509999999995</v>
      </c>
      <c r="E139" s="148">
        <f>SUBTOTAL(9,E140:E148)</f>
        <v>40517</v>
      </c>
      <c r="F139" s="148">
        <f>SUBTOTAL(9,F140:F148)</f>
        <v>37967</v>
      </c>
      <c r="G139" s="148">
        <f>SUBTOTAL(9,G140:G148)</f>
        <v>37640</v>
      </c>
    </row>
    <row r="140" spans="1:7" s="10" customFormat="1" ht="30" customHeight="1" hidden="1">
      <c r="A140" s="48"/>
      <c r="B140" s="225"/>
      <c r="C140" s="226"/>
      <c r="D140" s="223"/>
      <c r="E140" s="221"/>
      <c r="F140" s="221"/>
      <c r="G140" s="221"/>
    </row>
    <row r="141" spans="1:7" s="10" customFormat="1" ht="409.5" customHeight="1" hidden="1">
      <c r="A141" s="33" t="s">
        <v>18</v>
      </c>
      <c r="B141" s="230" t="s">
        <v>115</v>
      </c>
      <c r="C141" s="209">
        <f>SUBTOTAL(9,C142:C147)</f>
        <v>33639.55</v>
      </c>
      <c r="D141" s="209">
        <f>SUBTOTAL(9,D142:D147)</f>
        <v>34604.509999999995</v>
      </c>
      <c r="E141" s="212">
        <f>SUBTOTAL(9,E142:E147)</f>
        <v>40517</v>
      </c>
      <c r="F141" s="212">
        <f>SUBTOTAL(9,F142:F147)</f>
        <v>37967</v>
      </c>
      <c r="G141" s="212">
        <f>SUBTOTAL(9,G142:G147)</f>
        <v>37640</v>
      </c>
    </row>
    <row r="142" spans="1:7" s="10" customFormat="1" ht="22.5" customHeight="1" hidden="1">
      <c r="A142" s="48"/>
      <c r="B142" s="225"/>
      <c r="C142" s="226"/>
      <c r="D142" s="223"/>
      <c r="E142" s="231"/>
      <c r="F142" s="231"/>
      <c r="G142" s="231"/>
    </row>
    <row r="143" spans="1:7" s="10" customFormat="1" ht="409.5" customHeight="1" hidden="1">
      <c r="A143" s="34" t="s">
        <v>18</v>
      </c>
      <c r="B143" s="219" t="s">
        <v>115</v>
      </c>
      <c r="C143" s="223">
        <f>SUBTOTAL(9,C144:C146)</f>
        <v>33639.55</v>
      </c>
      <c r="D143" s="223">
        <f>SUBTOTAL(9,D144:D146)</f>
        <v>34604.509999999995</v>
      </c>
      <c r="E143" s="231">
        <f>SUBTOTAL(9,E144:E146)</f>
        <v>40517</v>
      </c>
      <c r="F143" s="231">
        <f>SUBTOTAL(9,F144:F146)</f>
        <v>37967</v>
      </c>
      <c r="G143" s="231">
        <f>SUBTOTAL(9,G144:G146)</f>
        <v>37640</v>
      </c>
    </row>
    <row r="144" spans="1:7" ht="30" customHeight="1" hidden="1">
      <c r="A144" s="35"/>
      <c r="B144" s="232"/>
      <c r="C144" s="233"/>
      <c r="D144" s="210"/>
      <c r="E144" s="211"/>
      <c r="F144" s="211"/>
      <c r="G144" s="211"/>
    </row>
    <row r="145" spans="1:10" ht="15" customHeight="1">
      <c r="A145" s="35" t="s">
        <v>41</v>
      </c>
      <c r="B145" s="232" t="s">
        <v>115</v>
      </c>
      <c r="C145" s="193">
        <v>33639.55</v>
      </c>
      <c r="D145" s="193">
        <v>34604.509999999995</v>
      </c>
      <c r="E145" s="194">
        <v>40517</v>
      </c>
      <c r="F145" s="194">
        <v>37967</v>
      </c>
      <c r="G145" s="194">
        <v>37640</v>
      </c>
      <c r="J145" s="56"/>
    </row>
    <row r="146" spans="1:7" ht="15" hidden="1">
      <c r="A146" s="29"/>
      <c r="B146" s="232"/>
      <c r="C146" s="233"/>
      <c r="D146" s="193"/>
      <c r="E146" s="194"/>
      <c r="F146" s="194"/>
      <c r="G146" s="194"/>
    </row>
    <row r="147" spans="1:7" ht="15" hidden="1">
      <c r="A147" s="54"/>
      <c r="B147" s="4"/>
      <c r="C147" s="193"/>
      <c r="D147" s="193"/>
      <c r="E147" s="211"/>
      <c r="F147" s="211"/>
      <c r="G147" s="211"/>
    </row>
    <row r="148" spans="1:7" ht="19.5" customHeight="1" hidden="1">
      <c r="A148" s="54"/>
      <c r="B148" s="4"/>
      <c r="C148" s="193"/>
      <c r="D148" s="193"/>
      <c r="E148" s="211"/>
      <c r="F148" s="211"/>
      <c r="G148" s="211"/>
    </row>
    <row r="149" spans="1:7" ht="19.5" customHeight="1" hidden="1">
      <c r="A149" s="54"/>
      <c r="B149" s="4"/>
      <c r="C149" s="193"/>
      <c r="D149" s="193"/>
      <c r="E149" s="211"/>
      <c r="F149" s="211"/>
      <c r="G149" s="211"/>
    </row>
    <row r="150" spans="1:7" ht="19.5" customHeight="1" hidden="1">
      <c r="A150" s="54"/>
      <c r="B150" s="4"/>
      <c r="C150" s="193"/>
      <c r="D150" s="193"/>
      <c r="E150" s="211"/>
      <c r="F150" s="211"/>
      <c r="G150" s="211"/>
    </row>
    <row r="151" spans="1:7" ht="19.5" customHeight="1" hidden="1">
      <c r="A151" s="54"/>
      <c r="B151" s="4"/>
      <c r="C151" s="193"/>
      <c r="D151" s="193"/>
      <c r="E151" s="211"/>
      <c r="F151" s="211"/>
      <c r="G151" s="211"/>
    </row>
    <row r="152" spans="1:7" s="17" customFormat="1" ht="18" customHeight="1">
      <c r="A152" s="49" t="s">
        <v>19</v>
      </c>
      <c r="B152" s="224" t="s">
        <v>127</v>
      </c>
      <c r="C152" s="189">
        <f>SUBTOTAL(9,C153:C170)</f>
        <v>29959.3</v>
      </c>
      <c r="D152" s="189">
        <f>SUBTOTAL(9,D153:D170)</f>
        <v>43135.73</v>
      </c>
      <c r="E152" s="198">
        <f>SUBTOTAL(9,E153:E170)</f>
        <v>69104</v>
      </c>
      <c r="F152" s="198">
        <f>SUBTOTAL(9,F153:F170)</f>
        <v>68025</v>
      </c>
      <c r="G152" s="198">
        <f>SUBTOTAL(9,G153:G170)</f>
        <v>68348</v>
      </c>
    </row>
    <row r="153" spans="1:7" s="10" customFormat="1" ht="30" customHeight="1" hidden="1">
      <c r="A153" s="48"/>
      <c r="B153" s="225"/>
      <c r="C153" s="226"/>
      <c r="D153" s="223"/>
      <c r="E153" s="221"/>
      <c r="F153" s="221"/>
      <c r="G153" s="221"/>
    </row>
    <row r="154" spans="1:7" s="10" customFormat="1" ht="409.5" customHeight="1" hidden="1">
      <c r="A154" s="50" t="s">
        <v>19</v>
      </c>
      <c r="B154" s="227" t="s">
        <v>127</v>
      </c>
      <c r="C154" s="65">
        <f>SUBTOTAL(9,C155:C169)</f>
        <v>29959.3</v>
      </c>
      <c r="D154" s="65">
        <f>SUBTOTAL(9,D155:D169)</f>
        <v>43135.73</v>
      </c>
      <c r="E154" s="142">
        <f>SUBTOTAL(9,E155:E169)</f>
        <v>69104</v>
      </c>
      <c r="F154" s="142">
        <f>SUBTOTAL(9,F155:F169)</f>
        <v>68025</v>
      </c>
      <c r="G154" s="142">
        <f>SUBTOTAL(9,G155:G169)</f>
        <v>68348</v>
      </c>
    </row>
    <row r="155" spans="1:7" s="10" customFormat="1" ht="30" customHeight="1" hidden="1">
      <c r="A155" s="48"/>
      <c r="B155" s="225"/>
      <c r="C155" s="226"/>
      <c r="D155" s="223"/>
      <c r="E155" s="221"/>
      <c r="F155" s="221"/>
      <c r="G155" s="221"/>
    </row>
    <row r="156" spans="1:7" s="10" customFormat="1" ht="409.5" customHeight="1" hidden="1">
      <c r="A156" s="51" t="s">
        <v>19</v>
      </c>
      <c r="B156" s="228" t="s">
        <v>127</v>
      </c>
      <c r="C156" s="191">
        <f>SUBTOTAL(9,C157:C168)</f>
        <v>29959.3</v>
      </c>
      <c r="D156" s="191">
        <f>SUBTOTAL(9,D157:D168)</f>
        <v>43135.73</v>
      </c>
      <c r="E156" s="199">
        <f>SUBTOTAL(9,E157:E168)</f>
        <v>69104</v>
      </c>
      <c r="F156" s="199">
        <f>SUBTOTAL(9,F157:F168)</f>
        <v>68025</v>
      </c>
      <c r="G156" s="199">
        <f>SUBTOTAL(9,G157:G168)</f>
        <v>68348</v>
      </c>
    </row>
    <row r="157" spans="1:7" s="10" customFormat="1" ht="30" customHeight="1" hidden="1">
      <c r="A157" s="48"/>
      <c r="B157" s="225"/>
      <c r="C157" s="226"/>
      <c r="D157" s="223"/>
      <c r="E157" s="221"/>
      <c r="F157" s="221"/>
      <c r="G157" s="221"/>
    </row>
    <row r="158" spans="1:7" s="10" customFormat="1" ht="409.5" customHeight="1" hidden="1">
      <c r="A158" s="52" t="s">
        <v>19</v>
      </c>
      <c r="B158" s="229" t="s">
        <v>127</v>
      </c>
      <c r="C158" s="84">
        <f>SUBTOTAL(9,C159:C167)</f>
        <v>29959.3</v>
      </c>
      <c r="D158" s="84">
        <f>SUBTOTAL(9,D159:D167)</f>
        <v>43135.73</v>
      </c>
      <c r="E158" s="148">
        <f>SUBTOTAL(9,E159:E167)</f>
        <v>69104</v>
      </c>
      <c r="F158" s="148">
        <f>SUBTOTAL(9,F159:F167)</f>
        <v>68025</v>
      </c>
      <c r="G158" s="148">
        <f>SUBTOTAL(9,G159:G167)</f>
        <v>68348</v>
      </c>
    </row>
    <row r="159" spans="1:7" s="10" customFormat="1" ht="30" customHeight="1" hidden="1">
      <c r="A159" s="48"/>
      <c r="B159" s="225"/>
      <c r="C159" s="226"/>
      <c r="D159" s="223"/>
      <c r="E159" s="221"/>
      <c r="F159" s="221"/>
      <c r="G159" s="221"/>
    </row>
    <row r="160" spans="1:7" s="10" customFormat="1" ht="409.5" customHeight="1" hidden="1">
      <c r="A160" s="33" t="s">
        <v>19</v>
      </c>
      <c r="B160" s="230" t="s">
        <v>127</v>
      </c>
      <c r="C160" s="209">
        <f>SUBTOTAL(9,C161:C166)</f>
        <v>29959.3</v>
      </c>
      <c r="D160" s="209">
        <f>SUBTOTAL(9,D161:D166)</f>
        <v>43135.73</v>
      </c>
      <c r="E160" s="212">
        <f>SUBTOTAL(9,E161:E166)</f>
        <v>69104</v>
      </c>
      <c r="F160" s="212">
        <f>SUBTOTAL(9,F161:F166)</f>
        <v>68025</v>
      </c>
      <c r="G160" s="212">
        <f>SUBTOTAL(9,G161:G166)</f>
        <v>68348</v>
      </c>
    </row>
    <row r="161" spans="1:7" s="10" customFormat="1" ht="22.5" customHeight="1" hidden="1">
      <c r="A161" s="48"/>
      <c r="B161" s="225"/>
      <c r="C161" s="226"/>
      <c r="D161" s="223"/>
      <c r="E161" s="231"/>
      <c r="F161" s="231"/>
      <c r="G161" s="231"/>
    </row>
    <row r="162" spans="1:7" s="10" customFormat="1" ht="409.5" customHeight="1" hidden="1">
      <c r="A162" s="34" t="s">
        <v>19</v>
      </c>
      <c r="B162" s="219" t="s">
        <v>127</v>
      </c>
      <c r="C162" s="223">
        <f>SUBTOTAL(9,C163:C165)</f>
        <v>29959.3</v>
      </c>
      <c r="D162" s="223">
        <f>SUBTOTAL(9,D163:D165)</f>
        <v>43135.73</v>
      </c>
      <c r="E162" s="231">
        <f>SUBTOTAL(9,E163:E165)</f>
        <v>69104</v>
      </c>
      <c r="F162" s="231">
        <f>SUBTOTAL(9,F163:F165)</f>
        <v>68025</v>
      </c>
      <c r="G162" s="231">
        <f>SUBTOTAL(9,G163:G165)</f>
        <v>68348</v>
      </c>
    </row>
    <row r="163" spans="1:7" ht="30" customHeight="1" hidden="1">
      <c r="A163" s="35"/>
      <c r="B163" s="232"/>
      <c r="C163" s="233"/>
      <c r="D163" s="210"/>
      <c r="E163" s="211"/>
      <c r="F163" s="211"/>
      <c r="G163" s="211"/>
    </row>
    <row r="164" spans="1:7" ht="15" customHeight="1">
      <c r="A164" s="35" t="s">
        <v>42</v>
      </c>
      <c r="B164" s="232" t="s">
        <v>135</v>
      </c>
      <c r="C164" s="193">
        <v>29959.3</v>
      </c>
      <c r="D164" s="193">
        <v>43135.73</v>
      </c>
      <c r="E164" s="194">
        <v>69104</v>
      </c>
      <c r="F164" s="194">
        <v>68025</v>
      </c>
      <c r="G164" s="194">
        <v>68348</v>
      </c>
    </row>
    <row r="165" spans="1:7" ht="15" hidden="1">
      <c r="A165" s="29"/>
      <c r="B165" s="232"/>
      <c r="C165" s="233"/>
      <c r="D165" s="193"/>
      <c r="E165" s="194"/>
      <c r="F165" s="194"/>
      <c r="G165" s="194"/>
    </row>
    <row r="166" spans="1:7" ht="15" hidden="1">
      <c r="A166" s="54"/>
      <c r="B166" s="4"/>
      <c r="C166" s="193"/>
      <c r="D166" s="193"/>
      <c r="E166" s="211"/>
      <c r="F166" s="211"/>
      <c r="G166" s="211"/>
    </row>
    <row r="167" spans="1:7" ht="19.5" customHeight="1" hidden="1">
      <c r="A167" s="54"/>
      <c r="B167" s="4"/>
      <c r="C167" s="193"/>
      <c r="D167" s="193"/>
      <c r="E167" s="211"/>
      <c r="F167" s="211"/>
      <c r="G167" s="211"/>
    </row>
    <row r="168" spans="1:7" ht="19.5" customHeight="1" hidden="1">
      <c r="A168" s="54"/>
      <c r="B168" s="4"/>
      <c r="C168" s="193"/>
      <c r="D168" s="193"/>
      <c r="E168" s="211"/>
      <c r="F168" s="211"/>
      <c r="G168" s="211"/>
    </row>
    <row r="169" spans="1:7" ht="19.5" customHeight="1" hidden="1">
      <c r="A169" s="54"/>
      <c r="B169" s="4"/>
      <c r="C169" s="193"/>
      <c r="D169" s="193"/>
      <c r="E169" s="211"/>
      <c r="F169" s="211"/>
      <c r="G169" s="211"/>
    </row>
    <row r="170" spans="1:7" ht="19.5" customHeight="1" hidden="1">
      <c r="A170" s="54"/>
      <c r="B170" s="4"/>
      <c r="C170" s="193"/>
      <c r="D170" s="193"/>
      <c r="E170" s="211"/>
      <c r="F170" s="211"/>
      <c r="G170" s="211"/>
    </row>
    <row r="171" spans="1:7" ht="19.5" customHeight="1" hidden="1">
      <c r="A171" s="54"/>
      <c r="B171" s="4"/>
      <c r="C171" s="193"/>
      <c r="D171" s="193"/>
      <c r="E171" s="211"/>
      <c r="F171" s="211"/>
      <c r="G171" s="211"/>
    </row>
    <row r="172" spans="1:7" s="17" customFormat="1" ht="18" customHeight="1">
      <c r="A172" s="47" t="s">
        <v>5</v>
      </c>
      <c r="B172" s="222" t="s">
        <v>103</v>
      </c>
      <c r="C172" s="186">
        <f>SUBTOTAL(9,C173:C279)</f>
        <v>280316.85</v>
      </c>
      <c r="D172" s="186">
        <f>SUBTOTAL(9,D173:D279)</f>
        <v>305091.5</v>
      </c>
      <c r="E172" s="197">
        <f>E174+E196+E220+E253+E255</f>
        <v>815990</v>
      </c>
      <c r="F172" s="197">
        <f>F174+F196+F220+F253+F255</f>
        <v>821890</v>
      </c>
      <c r="G172" s="197">
        <f>G174+G196+G220+G253+G255</f>
        <v>823210</v>
      </c>
    </row>
    <row r="173" spans="1:7" s="10" customFormat="1" ht="30" customHeight="1" hidden="1">
      <c r="A173" s="48"/>
      <c r="B173" s="219"/>
      <c r="C173" s="220"/>
      <c r="D173" s="223"/>
      <c r="E173" s="221"/>
      <c r="F173" s="221"/>
      <c r="G173" s="221"/>
    </row>
    <row r="174" spans="1:7" s="17" customFormat="1" ht="18" customHeight="1">
      <c r="A174" s="49" t="s">
        <v>20</v>
      </c>
      <c r="B174" s="224" t="s">
        <v>145</v>
      </c>
      <c r="C174" s="189">
        <f>SUBTOTAL(9,C175:C195)</f>
        <v>19282.760000000002</v>
      </c>
      <c r="D174" s="189">
        <f>SUBTOTAL(9,D175:D195)</f>
        <v>33041.67</v>
      </c>
      <c r="E174" s="198">
        <f>SUBTOTAL(9,E175:E195)</f>
        <v>61232</v>
      </c>
      <c r="F174" s="198">
        <f>SUBTOTAL(9,F175:F195)</f>
        <v>66232</v>
      </c>
      <c r="G174" s="198">
        <f>SUBTOTAL(9,G175:G195)</f>
        <v>67232</v>
      </c>
    </row>
    <row r="175" spans="1:7" s="10" customFormat="1" ht="30" customHeight="1" hidden="1">
      <c r="A175" s="48"/>
      <c r="B175" s="225"/>
      <c r="C175" s="226"/>
      <c r="D175" s="223"/>
      <c r="E175" s="221"/>
      <c r="F175" s="221"/>
      <c r="G175" s="221"/>
    </row>
    <row r="176" spans="1:7" s="10" customFormat="1" ht="409.5" customHeight="1" hidden="1">
      <c r="A176" s="50" t="s">
        <v>20</v>
      </c>
      <c r="B176" s="227" t="s">
        <v>145</v>
      </c>
      <c r="C176" s="65">
        <f>SUBTOTAL(9,C177:C194)</f>
        <v>19282.760000000002</v>
      </c>
      <c r="D176" s="65">
        <f>SUBTOTAL(9,D177:D194)</f>
        <v>33041.67</v>
      </c>
      <c r="E176" s="142">
        <f>SUBTOTAL(9,E177:E194)</f>
        <v>61232</v>
      </c>
      <c r="F176" s="142">
        <f>SUBTOTAL(9,F177:F194)</f>
        <v>66232</v>
      </c>
      <c r="G176" s="142">
        <f>SUBTOTAL(9,G177:G194)</f>
        <v>67232</v>
      </c>
    </row>
    <row r="177" spans="1:7" s="10" customFormat="1" ht="30" customHeight="1" hidden="1">
      <c r="A177" s="48"/>
      <c r="B177" s="225"/>
      <c r="C177" s="226"/>
      <c r="D177" s="223"/>
      <c r="E177" s="221"/>
      <c r="F177" s="221"/>
      <c r="G177" s="221"/>
    </row>
    <row r="178" spans="1:7" s="10" customFormat="1" ht="409.5" customHeight="1" hidden="1">
      <c r="A178" s="51" t="s">
        <v>20</v>
      </c>
      <c r="B178" s="228" t="s">
        <v>145</v>
      </c>
      <c r="C178" s="191">
        <f>SUBTOTAL(9,C179:C193)</f>
        <v>19282.760000000002</v>
      </c>
      <c r="D178" s="191">
        <f>SUBTOTAL(9,D179:D193)</f>
        <v>33041.67</v>
      </c>
      <c r="E178" s="199">
        <f>SUBTOTAL(9,E179:E193)</f>
        <v>61232</v>
      </c>
      <c r="F178" s="199">
        <f>SUBTOTAL(9,F179:F193)</f>
        <v>66232</v>
      </c>
      <c r="G178" s="199">
        <f>SUBTOTAL(9,G179:G193)</f>
        <v>67232</v>
      </c>
    </row>
    <row r="179" spans="1:7" s="10" customFormat="1" ht="30" customHeight="1" hidden="1">
      <c r="A179" s="48"/>
      <c r="B179" s="225"/>
      <c r="C179" s="226"/>
      <c r="D179" s="223"/>
      <c r="E179" s="221"/>
      <c r="F179" s="221"/>
      <c r="G179" s="221"/>
    </row>
    <row r="180" spans="1:7" s="10" customFormat="1" ht="409.5" customHeight="1" hidden="1">
      <c r="A180" s="52" t="s">
        <v>20</v>
      </c>
      <c r="B180" s="229" t="s">
        <v>145</v>
      </c>
      <c r="C180" s="84">
        <f>SUBTOTAL(9,C181:C192)</f>
        <v>19282.760000000002</v>
      </c>
      <c r="D180" s="84">
        <f>SUBTOTAL(9,D181:D192)</f>
        <v>33041.67</v>
      </c>
      <c r="E180" s="148">
        <f>SUBTOTAL(9,E181:E192)</f>
        <v>61232</v>
      </c>
      <c r="F180" s="148">
        <f>SUBTOTAL(9,F181:F192)</f>
        <v>66232</v>
      </c>
      <c r="G180" s="148">
        <f>SUBTOTAL(9,G181:G192)</f>
        <v>67232</v>
      </c>
    </row>
    <row r="181" spans="1:7" s="10" customFormat="1" ht="30" customHeight="1" hidden="1">
      <c r="A181" s="48"/>
      <c r="B181" s="225"/>
      <c r="C181" s="226"/>
      <c r="D181" s="223"/>
      <c r="E181" s="221"/>
      <c r="F181" s="221"/>
      <c r="G181" s="221"/>
    </row>
    <row r="182" spans="1:7" s="10" customFormat="1" ht="409.5" customHeight="1" hidden="1">
      <c r="A182" s="33" t="s">
        <v>20</v>
      </c>
      <c r="B182" s="230" t="s">
        <v>145</v>
      </c>
      <c r="C182" s="209">
        <f>SUBTOTAL(9,C183:C191)</f>
        <v>19282.760000000002</v>
      </c>
      <c r="D182" s="209">
        <f>SUBTOTAL(9,D183:D191)</f>
        <v>33041.67</v>
      </c>
      <c r="E182" s="212">
        <f>SUBTOTAL(9,E183:E191)</f>
        <v>61232</v>
      </c>
      <c r="F182" s="212">
        <f>SUBTOTAL(9,F183:F191)</f>
        <v>66232</v>
      </c>
      <c r="G182" s="212">
        <f>SUBTOTAL(9,G183:G191)</f>
        <v>67232</v>
      </c>
    </row>
    <row r="183" spans="1:7" s="10" customFormat="1" ht="22.5" customHeight="1" hidden="1">
      <c r="A183" s="48"/>
      <c r="B183" s="225"/>
      <c r="C183" s="226"/>
      <c r="D183" s="223"/>
      <c r="E183" s="231"/>
      <c r="F183" s="231"/>
      <c r="G183" s="231"/>
    </row>
    <row r="184" spans="1:7" s="10" customFormat="1" ht="409.5" customHeight="1" hidden="1">
      <c r="A184" s="34" t="s">
        <v>20</v>
      </c>
      <c r="B184" s="219" t="s">
        <v>145</v>
      </c>
      <c r="C184" s="223">
        <f>SUBTOTAL(9,C185:C190)</f>
        <v>19282.760000000002</v>
      </c>
      <c r="D184" s="223">
        <f>SUBTOTAL(9,D185:D190)</f>
        <v>33041.67</v>
      </c>
      <c r="E184" s="231">
        <f>SUBTOTAL(9,E185:E190)</f>
        <v>61232</v>
      </c>
      <c r="F184" s="231">
        <f>SUBTOTAL(9,F185:F190)</f>
        <v>66232</v>
      </c>
      <c r="G184" s="231">
        <f>SUBTOTAL(9,G185:G190)</f>
        <v>67232</v>
      </c>
    </row>
    <row r="185" spans="1:7" ht="30" customHeight="1" hidden="1">
      <c r="A185" s="35"/>
      <c r="B185" s="232"/>
      <c r="C185" s="233"/>
      <c r="D185" s="210"/>
      <c r="E185" s="211"/>
      <c r="F185" s="211"/>
      <c r="G185" s="211"/>
    </row>
    <row r="186" spans="1:7" ht="15" customHeight="1">
      <c r="A186" s="35" t="s">
        <v>43</v>
      </c>
      <c r="B186" s="232" t="s">
        <v>128</v>
      </c>
      <c r="C186" s="193">
        <v>409.09</v>
      </c>
      <c r="D186" s="193">
        <v>7372.72</v>
      </c>
      <c r="E186" s="194">
        <v>13233</v>
      </c>
      <c r="F186" s="194">
        <v>13233</v>
      </c>
      <c r="G186" s="194">
        <v>13233</v>
      </c>
    </row>
    <row r="187" spans="1:7" ht="15" customHeight="1">
      <c r="A187" s="35" t="s">
        <v>44</v>
      </c>
      <c r="B187" s="232" t="s">
        <v>163</v>
      </c>
      <c r="C187" s="193">
        <v>15949.12</v>
      </c>
      <c r="D187" s="193">
        <v>17969.43</v>
      </c>
      <c r="E187" s="194">
        <v>32300</v>
      </c>
      <c r="F187" s="194">
        <v>37300</v>
      </c>
      <c r="G187" s="194">
        <v>38300</v>
      </c>
    </row>
    <row r="188" spans="1:7" ht="15" customHeight="1">
      <c r="A188" s="35" t="s">
        <v>45</v>
      </c>
      <c r="B188" s="232" t="s">
        <v>148</v>
      </c>
      <c r="C188" s="193">
        <v>2924.55</v>
      </c>
      <c r="D188" s="193">
        <v>7199.52</v>
      </c>
      <c r="E188" s="194">
        <v>15199</v>
      </c>
      <c r="F188" s="194">
        <v>15199</v>
      </c>
      <c r="G188" s="194">
        <v>15199</v>
      </c>
    </row>
    <row r="189" spans="1:7" ht="15" customHeight="1">
      <c r="A189" s="35" t="s">
        <v>46</v>
      </c>
      <c r="B189" s="232" t="s">
        <v>150</v>
      </c>
      <c r="C189" s="193">
        <v>0</v>
      </c>
      <c r="D189" s="193">
        <v>500</v>
      </c>
      <c r="E189" s="194">
        <v>500</v>
      </c>
      <c r="F189" s="194">
        <v>500</v>
      </c>
      <c r="G189" s="194">
        <v>500</v>
      </c>
    </row>
    <row r="190" spans="1:7" ht="15" hidden="1">
      <c r="A190" s="29"/>
      <c r="B190" s="232"/>
      <c r="C190" s="233"/>
      <c r="D190" s="193"/>
      <c r="E190" s="194"/>
      <c r="F190" s="194"/>
      <c r="G190" s="194"/>
    </row>
    <row r="191" spans="1:7" ht="15" hidden="1">
      <c r="A191" s="54"/>
      <c r="B191" s="4"/>
      <c r="C191" s="193"/>
      <c r="D191" s="193"/>
      <c r="E191" s="211"/>
      <c r="F191" s="211"/>
      <c r="G191" s="211"/>
    </row>
    <row r="192" spans="1:7" ht="19.5" customHeight="1" hidden="1">
      <c r="A192" s="54"/>
      <c r="B192" s="4"/>
      <c r="C192" s="193"/>
      <c r="D192" s="193"/>
      <c r="E192" s="211"/>
      <c r="F192" s="211"/>
      <c r="G192" s="211"/>
    </row>
    <row r="193" spans="1:7" ht="19.5" customHeight="1" hidden="1">
      <c r="A193" s="54"/>
      <c r="B193" s="4"/>
      <c r="C193" s="193"/>
      <c r="D193" s="193"/>
      <c r="E193" s="211"/>
      <c r="F193" s="211"/>
      <c r="G193" s="211"/>
    </row>
    <row r="194" spans="1:7" ht="19.5" customHeight="1" hidden="1">
      <c r="A194" s="54"/>
      <c r="B194" s="4"/>
      <c r="C194" s="193"/>
      <c r="D194" s="193"/>
      <c r="E194" s="211"/>
      <c r="F194" s="211"/>
      <c r="G194" s="211"/>
    </row>
    <row r="195" spans="1:7" ht="19.5" customHeight="1" hidden="1">
      <c r="A195" s="54"/>
      <c r="B195" s="4"/>
      <c r="C195" s="193"/>
      <c r="D195" s="193"/>
      <c r="E195" s="211"/>
      <c r="F195" s="211"/>
      <c r="G195" s="211"/>
    </row>
    <row r="196" spans="1:10" s="17" customFormat="1" ht="18" customHeight="1">
      <c r="A196" s="49" t="s">
        <v>21</v>
      </c>
      <c r="B196" s="224" t="s">
        <v>122</v>
      </c>
      <c r="C196" s="189">
        <f>SUBTOTAL(9,C197:C219)</f>
        <v>85248.31</v>
      </c>
      <c r="D196" s="189">
        <f>SUBTOTAL(9,D197:D219)</f>
        <v>83866.04000000001</v>
      </c>
      <c r="E196" s="198">
        <f>SUBTOTAL(9,E197:E219)</f>
        <v>106296</v>
      </c>
      <c r="F196" s="198">
        <f>SUBTOTAL(9,F197:F219)</f>
        <v>106196</v>
      </c>
      <c r="G196" s="198">
        <f>SUBTOTAL(9,G197:G219)</f>
        <v>106516</v>
      </c>
      <c r="J196"/>
    </row>
    <row r="197" spans="1:10" s="10" customFormat="1" ht="30" customHeight="1" hidden="1">
      <c r="A197" s="48"/>
      <c r="B197" s="225"/>
      <c r="C197" s="226"/>
      <c r="D197" s="223"/>
      <c r="E197" s="221"/>
      <c r="F197" s="221"/>
      <c r="G197" s="221"/>
      <c r="J197"/>
    </row>
    <row r="198" spans="1:10" s="10" customFormat="1" ht="409.5" customHeight="1" hidden="1">
      <c r="A198" s="50" t="s">
        <v>21</v>
      </c>
      <c r="B198" s="227" t="s">
        <v>122</v>
      </c>
      <c r="C198" s="65">
        <f>SUBTOTAL(9,C199:C218)</f>
        <v>85248.31</v>
      </c>
      <c r="D198" s="65">
        <f>SUBTOTAL(9,D199:D218)</f>
        <v>83866.04000000001</v>
      </c>
      <c r="E198" s="142">
        <f>SUBTOTAL(9,E199:E218)</f>
        <v>106296</v>
      </c>
      <c r="F198" s="142">
        <f>SUBTOTAL(9,F199:F218)</f>
        <v>106196</v>
      </c>
      <c r="G198" s="142">
        <f>SUBTOTAL(9,G199:G218)</f>
        <v>106516</v>
      </c>
      <c r="J198"/>
    </row>
    <row r="199" spans="1:10" s="10" customFormat="1" ht="30" customHeight="1" hidden="1">
      <c r="A199" s="48"/>
      <c r="B199" s="225"/>
      <c r="C199" s="226"/>
      <c r="D199" s="223"/>
      <c r="E199" s="221"/>
      <c r="F199" s="221"/>
      <c r="G199" s="221"/>
      <c r="J199"/>
    </row>
    <row r="200" spans="1:10" s="10" customFormat="1" ht="409.5" customHeight="1" hidden="1">
      <c r="A200" s="51" t="s">
        <v>21</v>
      </c>
      <c r="B200" s="228" t="s">
        <v>122</v>
      </c>
      <c r="C200" s="191">
        <f>SUBTOTAL(9,C201:C217)</f>
        <v>85248.31</v>
      </c>
      <c r="D200" s="191">
        <f>SUBTOTAL(9,D201:D217)</f>
        <v>83866.04000000001</v>
      </c>
      <c r="E200" s="199">
        <f>SUBTOTAL(9,E201:E217)</f>
        <v>106296</v>
      </c>
      <c r="F200" s="199">
        <f>SUBTOTAL(9,F201:F217)</f>
        <v>106196</v>
      </c>
      <c r="G200" s="199">
        <f>SUBTOTAL(9,G201:G217)</f>
        <v>106516</v>
      </c>
      <c r="J200"/>
    </row>
    <row r="201" spans="1:10" s="10" customFormat="1" ht="30" customHeight="1" hidden="1">
      <c r="A201" s="48"/>
      <c r="B201" s="225"/>
      <c r="C201" s="226"/>
      <c r="D201" s="223"/>
      <c r="E201" s="221"/>
      <c r="F201" s="221"/>
      <c r="G201" s="221"/>
      <c r="J201"/>
    </row>
    <row r="202" spans="1:10" s="10" customFormat="1" ht="409.5" customHeight="1" hidden="1">
      <c r="A202" s="52" t="s">
        <v>21</v>
      </c>
      <c r="B202" s="229" t="s">
        <v>122</v>
      </c>
      <c r="C202" s="84">
        <f>SUBTOTAL(9,C203:C216)</f>
        <v>85248.31</v>
      </c>
      <c r="D202" s="84">
        <f>SUBTOTAL(9,D203:D216)</f>
        <v>83866.04000000001</v>
      </c>
      <c r="E202" s="148">
        <f>SUBTOTAL(9,E203:E216)</f>
        <v>106296</v>
      </c>
      <c r="F202" s="148">
        <f>SUBTOTAL(9,F203:F216)</f>
        <v>106196</v>
      </c>
      <c r="G202" s="148">
        <f>SUBTOTAL(9,G203:G216)</f>
        <v>106516</v>
      </c>
      <c r="J202"/>
    </row>
    <row r="203" spans="1:10" s="10" customFormat="1" ht="30" customHeight="1" hidden="1">
      <c r="A203" s="48"/>
      <c r="B203" s="225"/>
      <c r="C203" s="226"/>
      <c r="D203" s="223"/>
      <c r="E203" s="221"/>
      <c r="F203" s="221"/>
      <c r="G203" s="221"/>
      <c r="J203"/>
    </row>
    <row r="204" spans="1:10" s="10" customFormat="1" ht="409.5" customHeight="1" hidden="1">
      <c r="A204" s="33" t="s">
        <v>21</v>
      </c>
      <c r="B204" s="230" t="s">
        <v>122</v>
      </c>
      <c r="C204" s="209">
        <f>SUBTOTAL(9,C205:C215)</f>
        <v>85248.31</v>
      </c>
      <c r="D204" s="209">
        <f>SUBTOTAL(9,D205:D215)</f>
        <v>83866.04000000001</v>
      </c>
      <c r="E204" s="212">
        <f>SUBTOTAL(9,E205:E215)</f>
        <v>106296</v>
      </c>
      <c r="F204" s="212">
        <f>SUBTOTAL(9,F205:F215)</f>
        <v>106196</v>
      </c>
      <c r="G204" s="212">
        <f>SUBTOTAL(9,G205:G215)</f>
        <v>106516</v>
      </c>
      <c r="J204"/>
    </row>
    <row r="205" spans="1:10" s="10" customFormat="1" ht="22.5" customHeight="1" hidden="1">
      <c r="A205" s="48"/>
      <c r="B205" s="225"/>
      <c r="C205" s="226"/>
      <c r="D205" s="223"/>
      <c r="E205" s="231"/>
      <c r="F205" s="231"/>
      <c r="G205" s="231"/>
      <c r="J205"/>
    </row>
    <row r="206" spans="1:10" s="10" customFormat="1" ht="409.5" customHeight="1" hidden="1">
      <c r="A206" s="34" t="s">
        <v>21</v>
      </c>
      <c r="B206" s="219" t="s">
        <v>122</v>
      </c>
      <c r="C206" s="223">
        <f>SUBTOTAL(9,C207:C214)</f>
        <v>85248.31</v>
      </c>
      <c r="D206" s="223">
        <f>SUBTOTAL(9,D207:D214)</f>
        <v>83866.04000000001</v>
      </c>
      <c r="E206" s="231">
        <f>SUBTOTAL(9,E207:E214)</f>
        <v>106296</v>
      </c>
      <c r="F206" s="231">
        <f>SUBTOTAL(9,F207:F214)</f>
        <v>106196</v>
      </c>
      <c r="G206" s="231">
        <f>SUBTOTAL(9,G207:G214)</f>
        <v>106516</v>
      </c>
      <c r="J206"/>
    </row>
    <row r="207" spans="1:7" ht="30" customHeight="1" hidden="1">
      <c r="A207" s="35"/>
      <c r="B207" s="232"/>
      <c r="C207" s="233"/>
      <c r="D207" s="210"/>
      <c r="E207" s="211"/>
      <c r="F207" s="211"/>
      <c r="G207" s="211"/>
    </row>
    <row r="208" spans="1:7" ht="15" customHeight="1">
      <c r="A208" s="35" t="s">
        <v>47</v>
      </c>
      <c r="B208" s="232" t="s">
        <v>137</v>
      </c>
      <c r="C208" s="193">
        <v>11339.17</v>
      </c>
      <c r="D208" s="193">
        <v>10222.81</v>
      </c>
      <c r="E208" s="194">
        <v>15241</v>
      </c>
      <c r="F208" s="194">
        <v>15341</v>
      </c>
      <c r="G208" s="194">
        <v>15341</v>
      </c>
    </row>
    <row r="209" spans="1:7" ht="15" customHeight="1">
      <c r="A209" s="35" t="s">
        <v>48</v>
      </c>
      <c r="B209" s="232" t="s">
        <v>107</v>
      </c>
      <c r="C209" s="193">
        <v>0</v>
      </c>
      <c r="D209" s="193">
        <v>5200</v>
      </c>
      <c r="E209" s="194">
        <v>5200</v>
      </c>
      <c r="F209" s="194">
        <v>5200</v>
      </c>
      <c r="G209" s="194">
        <v>5200</v>
      </c>
    </row>
    <row r="210" spans="1:7" ht="15" customHeight="1">
      <c r="A210" s="35" t="s">
        <v>49</v>
      </c>
      <c r="B210" s="232" t="s">
        <v>89</v>
      </c>
      <c r="C210" s="193">
        <v>67291.47</v>
      </c>
      <c r="D210" s="193">
        <v>59837.98</v>
      </c>
      <c r="E210" s="194">
        <v>59837</v>
      </c>
      <c r="F210" s="194">
        <v>59837</v>
      </c>
      <c r="G210" s="194">
        <v>59837</v>
      </c>
    </row>
    <row r="211" spans="1:7" ht="15" customHeight="1">
      <c r="A211" s="35" t="s">
        <v>50</v>
      </c>
      <c r="B211" s="232" t="s">
        <v>167</v>
      </c>
      <c r="C211" s="193">
        <v>5070.25</v>
      </c>
      <c r="D211" s="193">
        <v>4645.3</v>
      </c>
      <c r="E211" s="194">
        <v>22055</v>
      </c>
      <c r="F211" s="194">
        <v>21685</v>
      </c>
      <c r="G211" s="194">
        <v>22005</v>
      </c>
    </row>
    <row r="212" spans="1:7" ht="15" customHeight="1">
      <c r="A212" s="35" t="s">
        <v>51</v>
      </c>
      <c r="B212" s="232" t="s">
        <v>114</v>
      </c>
      <c r="C212" s="193">
        <v>806.38</v>
      </c>
      <c r="D212" s="193">
        <v>2632.72</v>
      </c>
      <c r="E212" s="194">
        <v>2633</v>
      </c>
      <c r="F212" s="194">
        <v>2633</v>
      </c>
      <c r="G212" s="194">
        <v>2633</v>
      </c>
    </row>
    <row r="213" spans="1:7" ht="15" customHeight="1">
      <c r="A213" s="35" t="s">
        <v>52</v>
      </c>
      <c r="B213" s="232" t="s">
        <v>154</v>
      </c>
      <c r="C213" s="193">
        <v>741.04</v>
      </c>
      <c r="D213" s="193">
        <v>1327.23</v>
      </c>
      <c r="E213" s="194">
        <v>1330</v>
      </c>
      <c r="F213" s="194">
        <v>1500</v>
      </c>
      <c r="G213" s="194">
        <v>1500</v>
      </c>
    </row>
    <row r="214" spans="1:7" ht="15" hidden="1">
      <c r="A214" s="29"/>
      <c r="B214" s="232"/>
      <c r="C214" s="233"/>
      <c r="D214" s="193"/>
      <c r="E214" s="194"/>
      <c r="F214" s="194"/>
      <c r="G214" s="194"/>
    </row>
    <row r="215" spans="1:7" ht="15" hidden="1">
      <c r="A215" s="54"/>
      <c r="B215" s="4"/>
      <c r="C215" s="193"/>
      <c r="D215" s="193"/>
      <c r="E215" s="211"/>
      <c r="F215" s="211"/>
      <c r="G215" s="211"/>
    </row>
    <row r="216" spans="1:7" ht="19.5" customHeight="1" hidden="1">
      <c r="A216" s="54"/>
      <c r="B216" s="4"/>
      <c r="C216" s="193"/>
      <c r="D216" s="193"/>
      <c r="E216" s="211"/>
      <c r="F216" s="211"/>
      <c r="G216" s="211"/>
    </row>
    <row r="217" spans="1:7" ht="19.5" customHeight="1" hidden="1">
      <c r="A217" s="54"/>
      <c r="B217" s="4"/>
      <c r="C217" s="193"/>
      <c r="D217" s="193"/>
      <c r="E217" s="211"/>
      <c r="F217" s="211"/>
      <c r="G217" s="211"/>
    </row>
    <row r="218" spans="1:7" ht="19.5" customHeight="1" hidden="1">
      <c r="A218" s="54"/>
      <c r="B218" s="4"/>
      <c r="C218" s="193"/>
      <c r="D218" s="193"/>
      <c r="E218" s="211"/>
      <c r="F218" s="211"/>
      <c r="G218" s="211"/>
    </row>
    <row r="219" spans="1:7" ht="19.5" customHeight="1" hidden="1">
      <c r="A219" s="54"/>
      <c r="B219" s="4"/>
      <c r="C219" s="193"/>
      <c r="D219" s="193"/>
      <c r="E219" s="211"/>
      <c r="F219" s="211"/>
      <c r="G219" s="211"/>
    </row>
    <row r="220" spans="1:10" s="17" customFormat="1" ht="18" customHeight="1">
      <c r="A220" s="49" t="s">
        <v>22</v>
      </c>
      <c r="B220" s="224" t="s">
        <v>97</v>
      </c>
      <c r="C220" s="189">
        <f>SUBTOTAL(9,C221:C246)</f>
        <v>170992.34</v>
      </c>
      <c r="D220" s="189">
        <f>SUBTOTAL(9,D221:D246)</f>
        <v>161005.57</v>
      </c>
      <c r="E220" s="198">
        <f>SUBTOTAL(9,E221:E246)</f>
        <v>618707</v>
      </c>
      <c r="F220" s="198">
        <f>SUBTOTAL(9,F221:F246)</f>
        <v>619707</v>
      </c>
      <c r="G220" s="198">
        <f>SUBTOTAL(9,G221:G246)</f>
        <v>619707</v>
      </c>
      <c r="J220"/>
    </row>
    <row r="221" spans="1:10" s="10" customFormat="1" ht="30" customHeight="1" hidden="1">
      <c r="A221" s="48"/>
      <c r="B221" s="225"/>
      <c r="C221" s="226"/>
      <c r="D221" s="223"/>
      <c r="E221" s="221"/>
      <c r="F221" s="221"/>
      <c r="G221" s="221"/>
      <c r="J221"/>
    </row>
    <row r="222" spans="1:10" s="10" customFormat="1" ht="409.5" customHeight="1" hidden="1">
      <c r="A222" s="50" t="s">
        <v>22</v>
      </c>
      <c r="B222" s="227" t="s">
        <v>97</v>
      </c>
      <c r="C222" s="65">
        <f>SUBTOTAL(9,C223:C245)</f>
        <v>170992.34</v>
      </c>
      <c r="D222" s="65">
        <f>SUBTOTAL(9,D223:D245)</f>
        <v>161005.57</v>
      </c>
      <c r="E222" s="142">
        <f>SUBTOTAL(9,E223:E245)</f>
        <v>618707</v>
      </c>
      <c r="F222" s="142">
        <f>SUBTOTAL(9,F223:F245)</f>
        <v>619707</v>
      </c>
      <c r="G222" s="142">
        <f>SUBTOTAL(9,G223:G245)</f>
        <v>619707</v>
      </c>
      <c r="J222"/>
    </row>
    <row r="223" spans="1:10" s="10" customFormat="1" ht="30" customHeight="1" hidden="1">
      <c r="A223" s="48"/>
      <c r="B223" s="225"/>
      <c r="C223" s="226"/>
      <c r="D223" s="223"/>
      <c r="E223" s="221"/>
      <c r="F223" s="221"/>
      <c r="G223" s="221"/>
      <c r="J223"/>
    </row>
    <row r="224" spans="1:10" s="10" customFormat="1" ht="409.5" customHeight="1" hidden="1">
      <c r="A224" s="51" t="s">
        <v>22</v>
      </c>
      <c r="B224" s="228" t="s">
        <v>97</v>
      </c>
      <c r="C224" s="191">
        <f>SUBTOTAL(9,C225:C244)</f>
        <v>170992.34</v>
      </c>
      <c r="D224" s="191">
        <f>SUBTOTAL(9,D225:D244)</f>
        <v>161005.57</v>
      </c>
      <c r="E224" s="199">
        <f>SUBTOTAL(9,E225:E244)</f>
        <v>618707</v>
      </c>
      <c r="F224" s="199">
        <f>SUBTOTAL(9,F225:F244)</f>
        <v>619707</v>
      </c>
      <c r="G224" s="199">
        <f>SUBTOTAL(9,G225:G244)</f>
        <v>619707</v>
      </c>
      <c r="J224"/>
    </row>
    <row r="225" spans="1:10" s="10" customFormat="1" ht="30" customHeight="1" hidden="1">
      <c r="A225" s="48"/>
      <c r="B225" s="225"/>
      <c r="C225" s="226"/>
      <c r="D225" s="223"/>
      <c r="E225" s="221"/>
      <c r="F225" s="221"/>
      <c r="G225" s="221"/>
      <c r="J225"/>
    </row>
    <row r="226" spans="1:10" s="10" customFormat="1" ht="409.5" customHeight="1" hidden="1">
      <c r="A226" s="52" t="s">
        <v>22</v>
      </c>
      <c r="B226" s="229" t="s">
        <v>97</v>
      </c>
      <c r="C226" s="84">
        <f>SUBTOTAL(9,C227:C243)</f>
        <v>170992.34</v>
      </c>
      <c r="D226" s="84">
        <f>SUBTOTAL(9,D227:D243)</f>
        <v>161005.57</v>
      </c>
      <c r="E226" s="148">
        <f>SUBTOTAL(9,E227:E243)</f>
        <v>618707</v>
      </c>
      <c r="F226" s="148">
        <f>SUBTOTAL(9,F227:F243)</f>
        <v>619707</v>
      </c>
      <c r="G226" s="148">
        <f>SUBTOTAL(9,G227:G243)</f>
        <v>619707</v>
      </c>
      <c r="J226"/>
    </row>
    <row r="227" spans="1:10" s="10" customFormat="1" ht="30" customHeight="1" hidden="1">
      <c r="A227" s="48"/>
      <c r="B227" s="225"/>
      <c r="C227" s="226"/>
      <c r="D227" s="223"/>
      <c r="E227" s="221"/>
      <c r="F227" s="221"/>
      <c r="G227" s="221"/>
      <c r="J227"/>
    </row>
    <row r="228" spans="1:10" s="10" customFormat="1" ht="409.5" customHeight="1" hidden="1">
      <c r="A228" s="33" t="s">
        <v>22</v>
      </c>
      <c r="B228" s="230" t="s">
        <v>97</v>
      </c>
      <c r="C228" s="209">
        <f>SUBTOTAL(9,C229:C242)</f>
        <v>170992.34</v>
      </c>
      <c r="D228" s="209">
        <f>SUBTOTAL(9,D229:D242)</f>
        <v>161005.57</v>
      </c>
      <c r="E228" s="212">
        <f>SUBTOTAL(9,E229:E242)</f>
        <v>618707</v>
      </c>
      <c r="F228" s="212">
        <f>SUBTOTAL(9,F229:F242)</f>
        <v>619707</v>
      </c>
      <c r="G228" s="212">
        <f>SUBTOTAL(9,G229:G242)</f>
        <v>619707</v>
      </c>
      <c r="J228"/>
    </row>
    <row r="229" spans="1:10" s="10" customFormat="1" ht="22.5" customHeight="1" hidden="1">
      <c r="A229" s="48"/>
      <c r="B229" s="225"/>
      <c r="C229" s="226"/>
      <c r="D229" s="223"/>
      <c r="E229" s="231"/>
      <c r="F229" s="231"/>
      <c r="G229" s="231"/>
      <c r="J229"/>
    </row>
    <row r="230" spans="1:10" s="10" customFormat="1" ht="409.5" customHeight="1" hidden="1">
      <c r="A230" s="34" t="s">
        <v>22</v>
      </c>
      <c r="B230" s="219" t="s">
        <v>97</v>
      </c>
      <c r="C230" s="223">
        <f>SUBTOTAL(9,C231:C241)</f>
        <v>170992.34</v>
      </c>
      <c r="D230" s="223">
        <f>SUBTOTAL(9,D231:D241)</f>
        <v>161005.57</v>
      </c>
      <c r="E230" s="231">
        <f>SUBTOTAL(9,E231:E241)</f>
        <v>618707</v>
      </c>
      <c r="F230" s="231">
        <f>SUBTOTAL(9,F231:F241)</f>
        <v>619707</v>
      </c>
      <c r="G230" s="231">
        <f>SUBTOTAL(9,G231:G241)</f>
        <v>619707</v>
      </c>
      <c r="J230"/>
    </row>
    <row r="231" spans="1:7" ht="30" customHeight="1" hidden="1">
      <c r="A231" s="35"/>
      <c r="B231" s="232"/>
      <c r="C231" s="233"/>
      <c r="D231" s="210"/>
      <c r="E231" s="211"/>
      <c r="F231" s="211"/>
      <c r="G231" s="211"/>
    </row>
    <row r="232" spans="1:7" ht="15" customHeight="1">
      <c r="A232" s="35" t="s">
        <v>53</v>
      </c>
      <c r="B232" s="232" t="s">
        <v>149</v>
      </c>
      <c r="C232" s="193">
        <v>6403.39</v>
      </c>
      <c r="D232" s="193">
        <v>6593.25</v>
      </c>
      <c r="E232" s="194">
        <v>9183</v>
      </c>
      <c r="F232" s="194">
        <v>9183</v>
      </c>
      <c r="G232" s="194">
        <v>9183</v>
      </c>
    </row>
    <row r="233" spans="1:7" ht="15" customHeight="1">
      <c r="A233" s="35" t="s">
        <v>54</v>
      </c>
      <c r="B233" s="232" t="s">
        <v>156</v>
      </c>
      <c r="C233" s="193">
        <v>64776.59</v>
      </c>
      <c r="D233" s="193">
        <v>23793.67</v>
      </c>
      <c r="E233" s="194">
        <v>197277</v>
      </c>
      <c r="F233" s="194">
        <v>197277</v>
      </c>
      <c r="G233" s="194">
        <v>197277</v>
      </c>
    </row>
    <row r="234" spans="1:7" ht="15" customHeight="1">
      <c r="A234" s="35" t="s">
        <v>55</v>
      </c>
      <c r="B234" s="232" t="s">
        <v>147</v>
      </c>
      <c r="C234" s="193">
        <v>15557.16</v>
      </c>
      <c r="D234" s="193">
        <v>9585.08</v>
      </c>
      <c r="E234" s="194">
        <v>32340</v>
      </c>
      <c r="F234" s="194">
        <v>32340</v>
      </c>
      <c r="G234" s="194">
        <v>32340</v>
      </c>
    </row>
    <row r="235" spans="1:7" ht="15" customHeight="1">
      <c r="A235" s="35" t="s">
        <v>56</v>
      </c>
      <c r="B235" s="232" t="s">
        <v>95</v>
      </c>
      <c r="C235" s="193">
        <v>4961.41</v>
      </c>
      <c r="D235" s="193">
        <v>6327</v>
      </c>
      <c r="E235" s="194">
        <v>6327</v>
      </c>
      <c r="F235" s="194">
        <v>6327</v>
      </c>
      <c r="G235" s="194">
        <v>6327</v>
      </c>
    </row>
    <row r="236" spans="1:7" ht="15" customHeight="1">
      <c r="A236" s="35">
        <v>3235</v>
      </c>
      <c r="B236" s="232" t="s">
        <v>178</v>
      </c>
      <c r="C236" s="193">
        <v>122.18</v>
      </c>
      <c r="D236" s="193">
        <v>0</v>
      </c>
      <c r="E236" s="194">
        <v>0</v>
      </c>
      <c r="F236" s="194">
        <v>0</v>
      </c>
      <c r="G236" s="194">
        <v>0</v>
      </c>
    </row>
    <row r="237" spans="1:7" ht="15" customHeight="1">
      <c r="A237" s="35" t="s">
        <v>57</v>
      </c>
      <c r="B237" s="232" t="s">
        <v>124</v>
      </c>
      <c r="C237" s="193">
        <v>812.26</v>
      </c>
      <c r="D237" s="193">
        <v>2000</v>
      </c>
      <c r="E237" s="194">
        <v>2000</v>
      </c>
      <c r="F237" s="194">
        <v>2000</v>
      </c>
      <c r="G237" s="194">
        <v>2000</v>
      </c>
    </row>
    <row r="238" spans="1:7" ht="15" customHeight="1">
      <c r="A238" s="35" t="s">
        <v>58</v>
      </c>
      <c r="B238" s="232" t="s">
        <v>118</v>
      </c>
      <c r="C238" s="193">
        <v>9768.9</v>
      </c>
      <c r="D238" s="193">
        <v>21909.77</v>
      </c>
      <c r="E238" s="194">
        <v>157183</v>
      </c>
      <c r="F238" s="194">
        <v>157183</v>
      </c>
      <c r="G238" s="194">
        <v>157183</v>
      </c>
    </row>
    <row r="239" spans="1:7" ht="15" customHeight="1">
      <c r="A239" s="35" t="s">
        <v>59</v>
      </c>
      <c r="B239" s="232" t="s">
        <v>123</v>
      </c>
      <c r="C239" s="193">
        <v>4163.49</v>
      </c>
      <c r="D239" s="193">
        <v>5672.2</v>
      </c>
      <c r="E239" s="194">
        <v>69822</v>
      </c>
      <c r="F239" s="194">
        <v>69822</v>
      </c>
      <c r="G239" s="194">
        <v>69822</v>
      </c>
    </row>
    <row r="240" spans="1:7" ht="15" customHeight="1">
      <c r="A240" s="35" t="s">
        <v>60</v>
      </c>
      <c r="B240" s="232" t="s">
        <v>90</v>
      </c>
      <c r="C240" s="193">
        <v>64426.96</v>
      </c>
      <c r="D240" s="193">
        <v>85124.6</v>
      </c>
      <c r="E240" s="194">
        <v>144575</v>
      </c>
      <c r="F240" s="194">
        <v>145575</v>
      </c>
      <c r="G240" s="194">
        <v>145575</v>
      </c>
    </row>
    <row r="241" spans="1:7" ht="15" hidden="1">
      <c r="A241" s="29"/>
      <c r="B241" s="232"/>
      <c r="C241" s="233"/>
      <c r="D241" s="193"/>
      <c r="E241" s="194"/>
      <c r="F241" s="194"/>
      <c r="G241" s="194"/>
    </row>
    <row r="242" spans="1:7" ht="15" hidden="1">
      <c r="A242" s="54"/>
      <c r="B242" s="4"/>
      <c r="C242" s="193"/>
      <c r="D242" s="193"/>
      <c r="E242" s="211"/>
      <c r="F242" s="211"/>
      <c r="G242" s="211"/>
    </row>
    <row r="243" spans="1:7" ht="19.5" customHeight="1" hidden="1">
      <c r="A243" s="54"/>
      <c r="B243" s="4"/>
      <c r="C243" s="193"/>
      <c r="D243" s="193"/>
      <c r="E243" s="211"/>
      <c r="F243" s="211"/>
      <c r="G243" s="211"/>
    </row>
    <row r="244" spans="1:7" ht="19.5" customHeight="1" hidden="1">
      <c r="A244" s="54"/>
      <c r="B244" s="4"/>
      <c r="C244" s="193"/>
      <c r="D244" s="193"/>
      <c r="E244" s="211"/>
      <c r="F244" s="211"/>
      <c r="G244" s="211"/>
    </row>
    <row r="245" spans="1:7" ht="19.5" customHeight="1" hidden="1">
      <c r="A245" s="54"/>
      <c r="B245" s="4"/>
      <c r="C245" s="193"/>
      <c r="D245" s="193"/>
      <c r="E245" s="211"/>
      <c r="F245" s="211"/>
      <c r="G245" s="211"/>
    </row>
    <row r="246" spans="1:7" ht="19.5" customHeight="1" hidden="1">
      <c r="A246" s="54"/>
      <c r="B246" s="4"/>
      <c r="C246" s="193"/>
      <c r="D246" s="193"/>
      <c r="E246" s="211"/>
      <c r="F246" s="211"/>
      <c r="G246" s="211"/>
    </row>
    <row r="247" spans="1:7" ht="15" hidden="1">
      <c r="A247" s="29"/>
      <c r="B247" s="232"/>
      <c r="C247" s="233"/>
      <c r="D247" s="193"/>
      <c r="E247" s="194"/>
      <c r="F247" s="194"/>
      <c r="G247" s="194"/>
    </row>
    <row r="248" spans="1:7" ht="15" hidden="1">
      <c r="A248" s="54"/>
      <c r="B248" s="4"/>
      <c r="C248" s="193"/>
      <c r="D248" s="193"/>
      <c r="E248" s="211"/>
      <c r="F248" s="211"/>
      <c r="G248" s="211"/>
    </row>
    <row r="249" spans="1:7" ht="19.5" customHeight="1" hidden="1">
      <c r="A249" s="54"/>
      <c r="B249" s="4"/>
      <c r="C249" s="193"/>
      <c r="D249" s="193"/>
      <c r="E249" s="211"/>
      <c r="F249" s="211"/>
      <c r="G249" s="211"/>
    </row>
    <row r="250" spans="1:7" ht="19.5" customHeight="1" hidden="1">
      <c r="A250" s="54"/>
      <c r="B250" s="4"/>
      <c r="C250" s="193"/>
      <c r="D250" s="193"/>
      <c r="E250" s="211"/>
      <c r="F250" s="211"/>
      <c r="G250" s="211"/>
    </row>
    <row r="251" spans="1:7" ht="19.5" customHeight="1" hidden="1">
      <c r="A251" s="54"/>
      <c r="B251" s="4"/>
      <c r="C251" s="193"/>
      <c r="D251" s="193"/>
      <c r="E251" s="211"/>
      <c r="F251" s="211"/>
      <c r="G251" s="211"/>
    </row>
    <row r="252" spans="1:7" ht="19.5" customHeight="1" hidden="1">
      <c r="A252" s="54"/>
      <c r="B252" s="4"/>
      <c r="C252" s="193"/>
      <c r="D252" s="193"/>
      <c r="E252" s="211"/>
      <c r="F252" s="211"/>
      <c r="G252" s="211"/>
    </row>
    <row r="253" spans="1:7" ht="14.25" customHeight="1">
      <c r="A253" s="57">
        <v>324</v>
      </c>
      <c r="B253" s="234" t="s">
        <v>180</v>
      </c>
      <c r="C253" s="235">
        <v>0</v>
      </c>
      <c r="D253" s="236">
        <v>285</v>
      </c>
      <c r="E253" s="237">
        <f>E254</f>
        <v>8861</v>
      </c>
      <c r="F253" s="237">
        <f>F254</f>
        <v>8861</v>
      </c>
      <c r="G253" s="237">
        <f>G254</f>
        <v>8861</v>
      </c>
    </row>
    <row r="254" spans="1:7" ht="15" customHeight="1">
      <c r="A254" s="16">
        <v>3241</v>
      </c>
      <c r="B254" s="4" t="s">
        <v>180</v>
      </c>
      <c r="C254" s="193">
        <v>0</v>
      </c>
      <c r="D254" s="193">
        <v>285</v>
      </c>
      <c r="E254" s="194">
        <v>8861</v>
      </c>
      <c r="F254" s="194">
        <v>8861</v>
      </c>
      <c r="G254" s="194">
        <v>8861</v>
      </c>
    </row>
    <row r="255" spans="1:7" s="17" customFormat="1" ht="18" customHeight="1">
      <c r="A255" s="49" t="s">
        <v>23</v>
      </c>
      <c r="B255" s="224" t="s">
        <v>129</v>
      </c>
      <c r="C255" s="189">
        <f>SUBTOTAL(9,C256:C278)</f>
        <v>4793.4400000000005</v>
      </c>
      <c r="D255" s="189">
        <f>SUM(D267:D272)</f>
        <v>13304.11</v>
      </c>
      <c r="E255" s="198">
        <f>SUBTOTAL(9,E256:E278)</f>
        <v>20894</v>
      </c>
      <c r="F255" s="198">
        <f>SUBTOTAL(9,F256:F278)</f>
        <v>20894</v>
      </c>
      <c r="G255" s="198">
        <f>SUBTOTAL(9,G256:G278)</f>
        <v>20894</v>
      </c>
    </row>
    <row r="256" spans="1:7" s="10" customFormat="1" ht="30" customHeight="1" hidden="1">
      <c r="A256" s="48"/>
      <c r="B256" s="225"/>
      <c r="C256" s="226"/>
      <c r="D256" s="223"/>
      <c r="E256" s="221"/>
      <c r="F256" s="221"/>
      <c r="G256" s="221"/>
    </row>
    <row r="257" spans="1:7" s="10" customFormat="1" ht="409.5" customHeight="1" hidden="1">
      <c r="A257" s="50" t="s">
        <v>23</v>
      </c>
      <c r="B257" s="227" t="s">
        <v>129</v>
      </c>
      <c r="C257" s="65">
        <f>SUBTOTAL(9,C258:C277)</f>
        <v>4793.4400000000005</v>
      </c>
      <c r="D257" s="65">
        <f>SUBTOTAL(9,D258:D277)</f>
        <v>13304.11</v>
      </c>
      <c r="E257" s="142">
        <f>SUBTOTAL(9,E258:E277)</f>
        <v>20894</v>
      </c>
      <c r="F257" s="142">
        <f>SUBTOTAL(9,F258:F277)</f>
        <v>20894</v>
      </c>
      <c r="G257" s="142">
        <f>SUBTOTAL(9,G258:G277)</f>
        <v>20894</v>
      </c>
    </row>
    <row r="258" spans="1:7" s="10" customFormat="1" ht="30" customHeight="1" hidden="1">
      <c r="A258" s="48"/>
      <c r="B258" s="225"/>
      <c r="C258" s="226"/>
      <c r="D258" s="223"/>
      <c r="E258" s="221"/>
      <c r="F258" s="221"/>
      <c r="G258" s="221"/>
    </row>
    <row r="259" spans="1:7" s="10" customFormat="1" ht="409.5" customHeight="1" hidden="1">
      <c r="A259" s="51" t="s">
        <v>23</v>
      </c>
      <c r="B259" s="228" t="s">
        <v>129</v>
      </c>
      <c r="C259" s="191">
        <f>SUBTOTAL(9,C260:C276)</f>
        <v>4793.4400000000005</v>
      </c>
      <c r="D259" s="191">
        <f>SUBTOTAL(9,D260:D276)</f>
        <v>13304.11</v>
      </c>
      <c r="E259" s="199">
        <f>SUBTOTAL(9,E260:E276)</f>
        <v>20894</v>
      </c>
      <c r="F259" s="199">
        <f>SUBTOTAL(9,F260:F276)</f>
        <v>20894</v>
      </c>
      <c r="G259" s="199">
        <f>SUBTOTAL(9,G260:G276)</f>
        <v>20894</v>
      </c>
    </row>
    <row r="260" spans="1:7" s="10" customFormat="1" ht="30" customHeight="1" hidden="1">
      <c r="A260" s="48"/>
      <c r="B260" s="225"/>
      <c r="C260" s="226"/>
      <c r="D260" s="223"/>
      <c r="E260" s="221"/>
      <c r="F260" s="221"/>
      <c r="G260" s="221"/>
    </row>
    <row r="261" spans="1:7" s="10" customFormat="1" ht="409.5" customHeight="1" hidden="1">
      <c r="A261" s="52" t="s">
        <v>23</v>
      </c>
      <c r="B261" s="229" t="s">
        <v>129</v>
      </c>
      <c r="C261" s="84">
        <f>SUBTOTAL(9,C262:C275)</f>
        <v>4793.4400000000005</v>
      </c>
      <c r="D261" s="84">
        <f>SUBTOTAL(9,D262:D275)</f>
        <v>13304.11</v>
      </c>
      <c r="E261" s="148">
        <f>SUBTOTAL(9,E262:E275)</f>
        <v>20894</v>
      </c>
      <c r="F261" s="148">
        <f>SUBTOTAL(9,F262:F275)</f>
        <v>20894</v>
      </c>
      <c r="G261" s="148">
        <f>SUBTOTAL(9,G262:G275)</f>
        <v>20894</v>
      </c>
    </row>
    <row r="262" spans="1:7" s="10" customFormat="1" ht="30" customHeight="1" hidden="1">
      <c r="A262" s="48"/>
      <c r="B262" s="225"/>
      <c r="C262" s="226"/>
      <c r="D262" s="223"/>
      <c r="E262" s="221"/>
      <c r="F262" s="221"/>
      <c r="G262" s="221"/>
    </row>
    <row r="263" spans="1:7" s="10" customFormat="1" ht="409.5" customHeight="1" hidden="1">
      <c r="A263" s="33" t="s">
        <v>23</v>
      </c>
      <c r="B263" s="230" t="s">
        <v>129</v>
      </c>
      <c r="C263" s="209">
        <f>SUBTOTAL(9,C264:C274)</f>
        <v>4793.4400000000005</v>
      </c>
      <c r="D263" s="209">
        <f>SUBTOTAL(9,D264:D274)</f>
        <v>13304.11</v>
      </c>
      <c r="E263" s="212">
        <f>SUBTOTAL(9,E264:E274)</f>
        <v>20894</v>
      </c>
      <c r="F263" s="212">
        <f>SUBTOTAL(9,F264:F274)</f>
        <v>20894</v>
      </c>
      <c r="G263" s="212">
        <f>SUBTOTAL(9,G264:G274)</f>
        <v>20894</v>
      </c>
    </row>
    <row r="264" spans="1:7" s="10" customFormat="1" ht="22.5" customHeight="1" hidden="1">
      <c r="A264" s="48"/>
      <c r="B264" s="225"/>
      <c r="C264" s="226"/>
      <c r="D264" s="223"/>
      <c r="E264" s="231"/>
      <c r="F264" s="231"/>
      <c r="G264" s="231"/>
    </row>
    <row r="265" spans="1:7" s="10" customFormat="1" ht="409.5" customHeight="1" hidden="1">
      <c r="A265" s="34" t="s">
        <v>23</v>
      </c>
      <c r="B265" s="219" t="s">
        <v>129</v>
      </c>
      <c r="C265" s="223">
        <f>SUBTOTAL(9,C266:C273)</f>
        <v>4793.4400000000005</v>
      </c>
      <c r="D265" s="223">
        <f>SUBTOTAL(9,D266:D273)</f>
        <v>13304.11</v>
      </c>
      <c r="E265" s="231">
        <f>SUBTOTAL(9,E266:E273)</f>
        <v>20894</v>
      </c>
      <c r="F265" s="231">
        <f>SUBTOTAL(9,F266:F273)</f>
        <v>20894</v>
      </c>
      <c r="G265" s="231">
        <f>SUBTOTAL(9,G266:G273)</f>
        <v>20894</v>
      </c>
    </row>
    <row r="266" spans="1:7" ht="30" customHeight="1" hidden="1">
      <c r="A266" s="35"/>
      <c r="B266" s="232"/>
      <c r="C266" s="233"/>
      <c r="D266" s="210"/>
      <c r="E266" s="211"/>
      <c r="F266" s="211"/>
      <c r="G266" s="211"/>
    </row>
    <row r="267" spans="1:7" ht="15" customHeight="1">
      <c r="A267" s="35" t="s">
        <v>61</v>
      </c>
      <c r="B267" s="232" t="s">
        <v>173</v>
      </c>
      <c r="C267" s="193">
        <v>917.67</v>
      </c>
      <c r="D267" s="193">
        <v>4000</v>
      </c>
      <c r="E267" s="194">
        <v>4000</v>
      </c>
      <c r="F267" s="194">
        <v>4000</v>
      </c>
      <c r="G267" s="194">
        <v>4000</v>
      </c>
    </row>
    <row r="268" spans="1:7" ht="15" customHeight="1">
      <c r="A268" s="35" t="s">
        <v>62</v>
      </c>
      <c r="B268" s="232" t="s">
        <v>98</v>
      </c>
      <c r="C268" s="193">
        <v>1559.38</v>
      </c>
      <c r="D268" s="193">
        <v>3163.61</v>
      </c>
      <c r="E268" s="194">
        <v>4164</v>
      </c>
      <c r="F268" s="194">
        <v>4164</v>
      </c>
      <c r="G268" s="194">
        <v>4164</v>
      </c>
    </row>
    <row r="269" spans="1:7" ht="15" customHeight="1">
      <c r="A269" s="35" t="s">
        <v>63</v>
      </c>
      <c r="B269" s="232" t="s">
        <v>92</v>
      </c>
      <c r="C269" s="193">
        <v>1185.41</v>
      </c>
      <c r="D269" s="193">
        <v>2500</v>
      </c>
      <c r="E269" s="194">
        <v>9100</v>
      </c>
      <c r="F269" s="194">
        <v>9100</v>
      </c>
      <c r="G269" s="194">
        <v>9100</v>
      </c>
    </row>
    <row r="270" spans="1:7" ht="15" customHeight="1">
      <c r="A270" s="35" t="s">
        <v>64</v>
      </c>
      <c r="B270" s="232" t="s">
        <v>125</v>
      </c>
      <c r="C270" s="193">
        <v>13.27</v>
      </c>
      <c r="D270" s="193">
        <v>2013.27</v>
      </c>
      <c r="E270" s="194">
        <v>2000</v>
      </c>
      <c r="F270" s="194">
        <v>2000</v>
      </c>
      <c r="G270" s="194">
        <v>2000</v>
      </c>
    </row>
    <row r="271" spans="1:7" ht="15" customHeight="1">
      <c r="A271" s="35" t="s">
        <v>65</v>
      </c>
      <c r="B271" s="232" t="s">
        <v>104</v>
      </c>
      <c r="C271" s="193">
        <v>276.71</v>
      </c>
      <c r="D271" s="193">
        <v>300</v>
      </c>
      <c r="E271" s="194">
        <v>300</v>
      </c>
      <c r="F271" s="194">
        <v>300</v>
      </c>
      <c r="G271" s="194">
        <v>300</v>
      </c>
    </row>
    <row r="272" spans="1:7" ht="15" customHeight="1">
      <c r="A272" s="35" t="s">
        <v>66</v>
      </c>
      <c r="B272" s="232" t="s">
        <v>129</v>
      </c>
      <c r="C272" s="193">
        <v>841</v>
      </c>
      <c r="D272" s="193">
        <v>1327.23</v>
      </c>
      <c r="E272" s="194">
        <v>1330</v>
      </c>
      <c r="F272" s="194">
        <v>1330</v>
      </c>
      <c r="G272" s="194">
        <v>1330</v>
      </c>
    </row>
    <row r="273" spans="1:7" ht="15" hidden="1">
      <c r="A273" s="29"/>
      <c r="B273" s="232"/>
      <c r="C273" s="233"/>
      <c r="D273" s="193"/>
      <c r="E273" s="194"/>
      <c r="F273" s="194"/>
      <c r="G273" s="194"/>
    </row>
    <row r="274" spans="1:7" ht="15" hidden="1">
      <c r="A274" s="54"/>
      <c r="B274" s="4"/>
      <c r="C274" s="193"/>
      <c r="D274" s="193"/>
      <c r="E274" s="211"/>
      <c r="F274" s="211"/>
      <c r="G274" s="211"/>
    </row>
    <row r="275" spans="1:7" ht="19.5" customHeight="1" hidden="1">
      <c r="A275" s="54"/>
      <c r="B275" s="4"/>
      <c r="C275" s="193"/>
      <c r="D275" s="193"/>
      <c r="E275" s="211"/>
      <c r="F275" s="211"/>
      <c r="G275" s="211"/>
    </row>
    <row r="276" spans="1:7" ht="19.5" customHeight="1" hidden="1">
      <c r="A276" s="54"/>
      <c r="B276" s="4"/>
      <c r="C276" s="193"/>
      <c r="D276" s="193"/>
      <c r="E276" s="211"/>
      <c r="F276" s="211"/>
      <c r="G276" s="211"/>
    </row>
    <row r="277" spans="1:7" ht="19.5" customHeight="1" hidden="1">
      <c r="A277" s="54"/>
      <c r="B277" s="4"/>
      <c r="C277" s="193"/>
      <c r="D277" s="193"/>
      <c r="E277" s="211"/>
      <c r="F277" s="211"/>
      <c r="G277" s="211"/>
    </row>
    <row r="278" spans="1:7" ht="19.5" customHeight="1" hidden="1">
      <c r="A278" s="54"/>
      <c r="B278" s="4"/>
      <c r="C278" s="193"/>
      <c r="D278" s="193"/>
      <c r="E278" s="211"/>
      <c r="F278" s="211"/>
      <c r="G278" s="211"/>
    </row>
    <row r="279" spans="1:7" ht="19.5" customHeight="1" hidden="1">
      <c r="A279" s="54"/>
      <c r="B279" s="4"/>
      <c r="C279" s="193"/>
      <c r="D279" s="193"/>
      <c r="E279" s="211"/>
      <c r="F279" s="211"/>
      <c r="G279" s="211"/>
    </row>
    <row r="280" spans="1:7" s="17" customFormat="1" ht="18" customHeight="1">
      <c r="A280" s="47" t="s">
        <v>6</v>
      </c>
      <c r="B280" s="222" t="s">
        <v>102</v>
      </c>
      <c r="C280" s="186">
        <f>SUBTOTAL(9,C281:C302)</f>
        <v>2791.24</v>
      </c>
      <c r="D280" s="186">
        <f>SUBTOTAL(9,D281:D302)</f>
        <v>2933.1699999999996</v>
      </c>
      <c r="E280" s="197">
        <f>SUBTOTAL(9,E281:E302)</f>
        <v>2958</v>
      </c>
      <c r="F280" s="197">
        <f>SUBTOTAL(9,F281:F302)</f>
        <v>2958</v>
      </c>
      <c r="G280" s="197">
        <f>SUBTOTAL(9,G281:G302)</f>
        <v>2958</v>
      </c>
    </row>
    <row r="281" spans="1:7" s="10" customFormat="1" ht="30" customHeight="1" hidden="1">
      <c r="A281" s="48"/>
      <c r="B281" s="219"/>
      <c r="C281" s="220"/>
      <c r="D281" s="223"/>
      <c r="E281" s="221"/>
      <c r="F281" s="221"/>
      <c r="G281" s="221"/>
    </row>
    <row r="282" spans="1:7" s="17" customFormat="1" ht="18" customHeight="1">
      <c r="A282" s="49" t="s">
        <v>24</v>
      </c>
      <c r="B282" s="224" t="s">
        <v>112</v>
      </c>
      <c r="C282" s="189">
        <f>SUBTOTAL(9,C283:C301)</f>
        <v>2791.24</v>
      </c>
      <c r="D282" s="189">
        <f>SUBTOTAL(9,D283:D301)</f>
        <v>2933.1699999999996</v>
      </c>
      <c r="E282" s="198">
        <f>SUBTOTAL(9,E283:E301)</f>
        <v>2958</v>
      </c>
      <c r="F282" s="198">
        <f>SUBTOTAL(9,F283:F301)</f>
        <v>2958</v>
      </c>
      <c r="G282" s="198">
        <f>SUBTOTAL(9,G283:G301)</f>
        <v>2958</v>
      </c>
    </row>
    <row r="283" spans="1:7" s="10" customFormat="1" ht="30" customHeight="1" hidden="1">
      <c r="A283" s="48"/>
      <c r="B283" s="225"/>
      <c r="C283" s="226"/>
      <c r="D283" s="223"/>
      <c r="E283" s="221"/>
      <c r="F283" s="221"/>
      <c r="G283" s="221"/>
    </row>
    <row r="284" spans="1:7" s="10" customFormat="1" ht="409.5" customHeight="1" hidden="1">
      <c r="A284" s="50" t="s">
        <v>24</v>
      </c>
      <c r="B284" s="227" t="s">
        <v>112</v>
      </c>
      <c r="C284" s="65">
        <f>SUBTOTAL(9,C285:C300)</f>
        <v>2791.24</v>
      </c>
      <c r="D284" s="65">
        <f>SUBTOTAL(9,D285:D300)</f>
        <v>2933.1699999999996</v>
      </c>
      <c r="E284" s="142">
        <f>SUBTOTAL(9,E285:E300)</f>
        <v>2958</v>
      </c>
      <c r="F284" s="142">
        <f>SUBTOTAL(9,F285:F300)</f>
        <v>2958</v>
      </c>
      <c r="G284" s="142">
        <f>SUBTOTAL(9,G285:G300)</f>
        <v>2958</v>
      </c>
    </row>
    <row r="285" spans="1:7" s="10" customFormat="1" ht="30" customHeight="1" hidden="1">
      <c r="A285" s="48"/>
      <c r="B285" s="225"/>
      <c r="C285" s="226"/>
      <c r="D285" s="223"/>
      <c r="E285" s="221"/>
      <c r="F285" s="221"/>
      <c r="G285" s="221"/>
    </row>
    <row r="286" spans="1:7" s="10" customFormat="1" ht="409.5" customHeight="1" hidden="1">
      <c r="A286" s="51" t="s">
        <v>24</v>
      </c>
      <c r="B286" s="228" t="s">
        <v>112</v>
      </c>
      <c r="C286" s="191">
        <f>SUBTOTAL(9,C287:C299)</f>
        <v>2791.24</v>
      </c>
      <c r="D286" s="191">
        <f>SUBTOTAL(9,D287:D299)</f>
        <v>2933.1699999999996</v>
      </c>
      <c r="E286" s="199">
        <f>SUBTOTAL(9,E287:E299)</f>
        <v>2958</v>
      </c>
      <c r="F286" s="199">
        <f>SUBTOTAL(9,F287:F299)</f>
        <v>2958</v>
      </c>
      <c r="G286" s="199">
        <f>SUBTOTAL(9,G287:G299)</f>
        <v>2958</v>
      </c>
    </row>
    <row r="287" spans="1:7" s="10" customFormat="1" ht="30" customHeight="1" hidden="1">
      <c r="A287" s="48"/>
      <c r="B287" s="225"/>
      <c r="C287" s="226"/>
      <c r="D287" s="223"/>
      <c r="E287" s="221"/>
      <c r="F287" s="221"/>
      <c r="G287" s="221"/>
    </row>
    <row r="288" spans="1:7" s="10" customFormat="1" ht="409.5" customHeight="1" hidden="1">
      <c r="A288" s="52" t="s">
        <v>24</v>
      </c>
      <c r="B288" s="229" t="s">
        <v>112</v>
      </c>
      <c r="C288" s="84">
        <f>SUBTOTAL(9,C289:C298)</f>
        <v>2791.24</v>
      </c>
      <c r="D288" s="84">
        <f>SUBTOTAL(9,D289:D298)</f>
        <v>2933.1699999999996</v>
      </c>
      <c r="E288" s="148">
        <f>SUBTOTAL(9,E289:E298)</f>
        <v>2958</v>
      </c>
      <c r="F288" s="148">
        <f>SUBTOTAL(9,F289:F298)</f>
        <v>2958</v>
      </c>
      <c r="G288" s="148">
        <f>SUBTOTAL(9,G289:G298)</f>
        <v>2958</v>
      </c>
    </row>
    <row r="289" spans="1:7" s="10" customFormat="1" ht="30" customHeight="1" hidden="1">
      <c r="A289" s="48"/>
      <c r="B289" s="225"/>
      <c r="C289" s="226"/>
      <c r="D289" s="223"/>
      <c r="E289" s="221"/>
      <c r="F289" s="221"/>
      <c r="G289" s="221"/>
    </row>
    <row r="290" spans="1:7" s="10" customFormat="1" ht="409.5" customHeight="1" hidden="1">
      <c r="A290" s="33" t="s">
        <v>24</v>
      </c>
      <c r="B290" s="230" t="s">
        <v>112</v>
      </c>
      <c r="C290" s="209">
        <f>SUBTOTAL(9,C291:C297)</f>
        <v>2791.24</v>
      </c>
      <c r="D290" s="209">
        <f>SUBTOTAL(9,D291:D297)</f>
        <v>2933.1699999999996</v>
      </c>
      <c r="E290" s="212">
        <f>SUBTOTAL(9,E291:E297)</f>
        <v>2958</v>
      </c>
      <c r="F290" s="212">
        <f>SUBTOTAL(9,F291:F297)</f>
        <v>2958</v>
      </c>
      <c r="G290" s="212">
        <f>SUBTOTAL(9,G291:G297)</f>
        <v>2958</v>
      </c>
    </row>
    <row r="291" spans="1:7" s="10" customFormat="1" ht="22.5" customHeight="1" hidden="1">
      <c r="A291" s="48"/>
      <c r="B291" s="225"/>
      <c r="C291" s="226"/>
      <c r="D291" s="223"/>
      <c r="E291" s="231"/>
      <c r="F291" s="231"/>
      <c r="G291" s="231"/>
    </row>
    <row r="292" spans="1:7" s="10" customFormat="1" ht="409.5" customHeight="1" hidden="1">
      <c r="A292" s="34" t="s">
        <v>24</v>
      </c>
      <c r="B292" s="219" t="s">
        <v>112</v>
      </c>
      <c r="C292" s="223">
        <f>SUBTOTAL(9,C293:C296)</f>
        <v>2791.24</v>
      </c>
      <c r="D292" s="223">
        <f>SUBTOTAL(9,D293:D296)</f>
        <v>2933.1699999999996</v>
      </c>
      <c r="E292" s="231">
        <f>SUBTOTAL(9,E293:E296)</f>
        <v>2958</v>
      </c>
      <c r="F292" s="231">
        <f>SUBTOTAL(9,F293:F296)</f>
        <v>2958</v>
      </c>
      <c r="G292" s="231">
        <f>SUBTOTAL(9,G293:G296)</f>
        <v>2958</v>
      </c>
    </row>
    <row r="293" spans="1:7" ht="30" customHeight="1" hidden="1">
      <c r="A293" s="35"/>
      <c r="B293" s="232"/>
      <c r="C293" s="233"/>
      <c r="D293" s="210"/>
      <c r="E293" s="211"/>
      <c r="F293" s="211"/>
      <c r="G293" s="211"/>
    </row>
    <row r="294" spans="1:7" ht="15" customHeight="1">
      <c r="A294" s="35" t="s">
        <v>67</v>
      </c>
      <c r="B294" s="232" t="s">
        <v>134</v>
      </c>
      <c r="C294" s="193">
        <v>2788.18</v>
      </c>
      <c r="D294" s="193">
        <v>2919.8999999999996</v>
      </c>
      <c r="E294" s="194">
        <v>2943</v>
      </c>
      <c r="F294" s="194">
        <v>2943</v>
      </c>
      <c r="G294" s="194">
        <v>2943</v>
      </c>
    </row>
    <row r="295" spans="1:7" ht="15" customHeight="1">
      <c r="A295" s="35" t="s">
        <v>68</v>
      </c>
      <c r="B295" s="232" t="s">
        <v>171</v>
      </c>
      <c r="C295" s="193">
        <v>3.06</v>
      </c>
      <c r="D295" s="193">
        <v>13.27</v>
      </c>
      <c r="E295" s="194">
        <v>15</v>
      </c>
      <c r="F295" s="194">
        <v>15</v>
      </c>
      <c r="G295" s="194">
        <v>15</v>
      </c>
    </row>
    <row r="296" spans="1:7" ht="15" hidden="1">
      <c r="A296" s="29"/>
      <c r="B296" s="232"/>
      <c r="C296" s="233"/>
      <c r="D296" s="193"/>
      <c r="E296" s="194"/>
      <c r="F296" s="194"/>
      <c r="G296" s="194"/>
    </row>
    <row r="297" spans="1:7" ht="15" hidden="1">
      <c r="A297" s="54"/>
      <c r="B297" s="4"/>
      <c r="C297" s="193"/>
      <c r="D297" s="193"/>
      <c r="E297" s="211"/>
      <c r="F297" s="211"/>
      <c r="G297" s="211"/>
    </row>
    <row r="298" spans="1:7" ht="19.5" customHeight="1" hidden="1">
      <c r="A298" s="54"/>
      <c r="B298" s="4"/>
      <c r="C298" s="193"/>
      <c r="D298" s="193"/>
      <c r="E298" s="211"/>
      <c r="F298" s="211"/>
      <c r="G298" s="211"/>
    </row>
    <row r="299" spans="1:7" ht="19.5" customHeight="1" hidden="1">
      <c r="A299" s="54"/>
      <c r="B299" s="4"/>
      <c r="C299" s="193"/>
      <c r="D299" s="193"/>
      <c r="E299" s="211"/>
      <c r="F299" s="211"/>
      <c r="G299" s="211"/>
    </row>
    <row r="300" spans="1:7" ht="19.5" customHeight="1" hidden="1">
      <c r="A300" s="54"/>
      <c r="B300" s="4"/>
      <c r="C300" s="193"/>
      <c r="D300" s="193"/>
      <c r="E300" s="211"/>
      <c r="F300" s="211"/>
      <c r="G300" s="211"/>
    </row>
    <row r="301" spans="1:7" ht="19.5" customHeight="1" hidden="1">
      <c r="A301" s="54"/>
      <c r="B301" s="4"/>
      <c r="C301" s="193"/>
      <c r="D301" s="193"/>
      <c r="E301" s="211"/>
      <c r="F301" s="211"/>
      <c r="G301" s="211"/>
    </row>
    <row r="302" spans="1:7" ht="19.5" customHeight="1" hidden="1">
      <c r="A302" s="54"/>
      <c r="B302" s="4"/>
      <c r="C302" s="193"/>
      <c r="D302" s="193"/>
      <c r="E302" s="211"/>
      <c r="F302" s="211"/>
      <c r="G302" s="211"/>
    </row>
    <row r="303" spans="1:7" s="17" customFormat="1" ht="18" customHeight="1">
      <c r="A303" s="47" t="s">
        <v>7</v>
      </c>
      <c r="B303" s="222" t="s">
        <v>161</v>
      </c>
      <c r="C303" s="186">
        <f>SUBTOTAL(9,C304:C324)</f>
        <v>0</v>
      </c>
      <c r="D303" s="186">
        <f>SUBTOTAL(9,D304:D324)</f>
        <v>9500</v>
      </c>
      <c r="E303" s="197">
        <f>SUBTOTAL(9,E304:E324)</f>
        <v>0</v>
      </c>
      <c r="F303" s="197">
        <f>SUBTOTAL(9,F304:F324)</f>
        <v>0</v>
      </c>
      <c r="G303" s="197">
        <f>SUBTOTAL(9,G304:G324)</f>
        <v>0</v>
      </c>
    </row>
    <row r="304" spans="1:7" s="10" customFormat="1" ht="30" customHeight="1" hidden="1">
      <c r="A304" s="48"/>
      <c r="B304" s="219"/>
      <c r="C304" s="220"/>
      <c r="D304" s="223"/>
      <c r="E304" s="221"/>
      <c r="F304" s="221"/>
      <c r="G304" s="221"/>
    </row>
    <row r="305" spans="1:7" s="17" customFormat="1" ht="18" customHeight="1">
      <c r="A305" s="49" t="s">
        <v>25</v>
      </c>
      <c r="B305" s="224" t="s">
        <v>166</v>
      </c>
      <c r="C305" s="189">
        <f>SUBTOTAL(9,C306:C323)</f>
        <v>0</v>
      </c>
      <c r="D305" s="189">
        <f>SUBTOTAL(9,D306:D323)</f>
        <v>9500</v>
      </c>
      <c r="E305" s="198">
        <f>SUBTOTAL(9,E306:E323)</f>
        <v>0</v>
      </c>
      <c r="F305" s="198">
        <f>SUBTOTAL(9,F306:F323)</f>
        <v>0</v>
      </c>
      <c r="G305" s="198">
        <f>SUBTOTAL(9,G306:G323)</f>
        <v>0</v>
      </c>
    </row>
    <row r="306" spans="1:7" s="10" customFormat="1" ht="30" customHeight="1" hidden="1">
      <c r="A306" s="48"/>
      <c r="B306" s="225"/>
      <c r="C306" s="226"/>
      <c r="D306" s="223"/>
      <c r="E306" s="221"/>
      <c r="F306" s="221"/>
      <c r="G306" s="221"/>
    </row>
    <row r="307" spans="1:7" s="10" customFormat="1" ht="409.5" customHeight="1" hidden="1">
      <c r="A307" s="50" t="s">
        <v>25</v>
      </c>
      <c r="B307" s="227" t="s">
        <v>166</v>
      </c>
      <c r="C307" s="65">
        <f>SUBTOTAL(9,C308:C322)</f>
        <v>0</v>
      </c>
      <c r="D307" s="65">
        <f>SUBTOTAL(9,D308:D322)</f>
        <v>9500</v>
      </c>
      <c r="E307" s="142">
        <f>SUBTOTAL(9,E308:E322)</f>
        <v>0</v>
      </c>
      <c r="F307" s="142">
        <f>SUBTOTAL(9,F308:F322)</f>
        <v>0</v>
      </c>
      <c r="G307" s="142">
        <f>SUBTOTAL(9,G308:G322)</f>
        <v>0</v>
      </c>
    </row>
    <row r="308" spans="1:7" s="10" customFormat="1" ht="30" customHeight="1" hidden="1">
      <c r="A308" s="48"/>
      <c r="B308" s="225"/>
      <c r="C308" s="226"/>
      <c r="D308" s="223"/>
      <c r="E308" s="221"/>
      <c r="F308" s="221"/>
      <c r="G308" s="221"/>
    </row>
    <row r="309" spans="1:7" s="10" customFormat="1" ht="409.5" customHeight="1" hidden="1">
      <c r="A309" s="51" t="s">
        <v>25</v>
      </c>
      <c r="B309" s="228" t="s">
        <v>166</v>
      </c>
      <c r="C309" s="191">
        <f>SUBTOTAL(9,C310:C321)</f>
        <v>0</v>
      </c>
      <c r="D309" s="191">
        <f>SUBTOTAL(9,D310:D321)</f>
        <v>9500</v>
      </c>
      <c r="E309" s="199">
        <f>SUBTOTAL(9,E310:E321)</f>
        <v>0</v>
      </c>
      <c r="F309" s="199">
        <f>SUBTOTAL(9,F310:F321)</f>
        <v>0</v>
      </c>
      <c r="G309" s="199">
        <f>SUBTOTAL(9,G310:G321)</f>
        <v>0</v>
      </c>
    </row>
    <row r="310" spans="1:7" s="10" customFormat="1" ht="30" customHeight="1" hidden="1">
      <c r="A310" s="48"/>
      <c r="B310" s="225"/>
      <c r="C310" s="226"/>
      <c r="D310" s="223"/>
      <c r="E310" s="221"/>
      <c r="F310" s="221"/>
      <c r="G310" s="221"/>
    </row>
    <row r="311" spans="1:7" s="10" customFormat="1" ht="409.5" customHeight="1" hidden="1">
      <c r="A311" s="52" t="s">
        <v>25</v>
      </c>
      <c r="B311" s="229" t="s">
        <v>166</v>
      </c>
      <c r="C311" s="84">
        <f>SUBTOTAL(9,C312:C320)</f>
        <v>0</v>
      </c>
      <c r="D311" s="84">
        <f>SUBTOTAL(9,D312:D320)</f>
        <v>9500</v>
      </c>
      <c r="E311" s="148">
        <f>SUBTOTAL(9,E312:E320)</f>
        <v>0</v>
      </c>
      <c r="F311" s="148">
        <f>SUBTOTAL(9,F312:F320)</f>
        <v>0</v>
      </c>
      <c r="G311" s="148">
        <f>SUBTOTAL(9,G312:G320)</f>
        <v>0</v>
      </c>
    </row>
    <row r="312" spans="1:7" s="10" customFormat="1" ht="30" customHeight="1" hidden="1">
      <c r="A312" s="48"/>
      <c r="B312" s="225"/>
      <c r="C312" s="226"/>
      <c r="D312" s="223"/>
      <c r="E312" s="221"/>
      <c r="F312" s="221"/>
      <c r="G312" s="221"/>
    </row>
    <row r="313" spans="1:7" s="10" customFormat="1" ht="409.5" customHeight="1" hidden="1">
      <c r="A313" s="33" t="s">
        <v>25</v>
      </c>
      <c r="B313" s="230" t="s">
        <v>166</v>
      </c>
      <c r="C313" s="209">
        <f>SUBTOTAL(9,C314:C319)</f>
        <v>0</v>
      </c>
      <c r="D313" s="209">
        <f>SUBTOTAL(9,D314:D319)</f>
        <v>9500</v>
      </c>
      <c r="E313" s="212">
        <f>SUBTOTAL(9,E314:E319)</f>
        <v>0</v>
      </c>
      <c r="F313" s="212">
        <f>SUBTOTAL(9,F314:F319)</f>
        <v>0</v>
      </c>
      <c r="G313" s="212">
        <f>SUBTOTAL(9,G314:G319)</f>
        <v>0</v>
      </c>
    </row>
    <row r="314" spans="1:7" s="10" customFormat="1" ht="22.5" customHeight="1" hidden="1">
      <c r="A314" s="48"/>
      <c r="B314" s="225"/>
      <c r="C314" s="226"/>
      <c r="D314" s="223"/>
      <c r="E314" s="231"/>
      <c r="F314" s="231"/>
      <c r="G314" s="231"/>
    </row>
    <row r="315" spans="1:7" s="10" customFormat="1" ht="409.5" customHeight="1" hidden="1">
      <c r="A315" s="34" t="s">
        <v>25</v>
      </c>
      <c r="B315" s="219" t="s">
        <v>166</v>
      </c>
      <c r="C315" s="223">
        <f>SUBTOTAL(9,C316:C318)</f>
        <v>0</v>
      </c>
      <c r="D315" s="223">
        <f>SUBTOTAL(9,D316:D318)</f>
        <v>9500</v>
      </c>
      <c r="E315" s="231">
        <f>SUBTOTAL(9,E316:E318)</f>
        <v>0</v>
      </c>
      <c r="F315" s="231">
        <f>SUBTOTAL(9,F316:F318)</f>
        <v>0</v>
      </c>
      <c r="G315" s="231">
        <f>SUBTOTAL(9,G316:G318)</f>
        <v>0</v>
      </c>
    </row>
    <row r="316" spans="1:7" ht="30" customHeight="1" hidden="1">
      <c r="A316" s="35"/>
      <c r="B316" s="232"/>
      <c r="C316" s="233"/>
      <c r="D316" s="210"/>
      <c r="E316" s="211"/>
      <c r="F316" s="211"/>
      <c r="G316" s="211"/>
    </row>
    <row r="317" spans="1:7" ht="15" customHeight="1">
      <c r="A317" s="35" t="s">
        <v>69</v>
      </c>
      <c r="B317" s="232" t="s">
        <v>169</v>
      </c>
      <c r="C317" s="193">
        <v>0</v>
      </c>
      <c r="D317" s="193">
        <v>9500</v>
      </c>
      <c r="E317" s="194">
        <v>0</v>
      </c>
      <c r="F317" s="194">
        <v>0</v>
      </c>
      <c r="G317" s="194">
        <v>0</v>
      </c>
    </row>
    <row r="318" spans="1:7" ht="15" hidden="1">
      <c r="A318" s="29"/>
      <c r="B318" s="232"/>
      <c r="C318" s="233"/>
      <c r="D318" s="193"/>
      <c r="E318" s="194"/>
      <c r="F318" s="194"/>
      <c r="G318" s="194"/>
    </row>
    <row r="319" spans="1:7" ht="15" hidden="1">
      <c r="A319" s="54"/>
      <c r="B319" s="4"/>
      <c r="C319" s="193"/>
      <c r="D319" s="193"/>
      <c r="E319" s="211"/>
      <c r="F319" s="211"/>
      <c r="G319" s="211"/>
    </row>
    <row r="320" spans="1:7" ht="19.5" customHeight="1" hidden="1">
      <c r="A320" s="54"/>
      <c r="B320" s="4"/>
      <c r="C320" s="193"/>
      <c r="D320" s="193"/>
      <c r="E320" s="211"/>
      <c r="F320" s="211"/>
      <c r="G320" s="211"/>
    </row>
    <row r="321" spans="1:7" ht="19.5" customHeight="1" hidden="1">
      <c r="A321" s="54"/>
      <c r="B321" s="4"/>
      <c r="C321" s="193"/>
      <c r="D321" s="193"/>
      <c r="E321" s="211"/>
      <c r="F321" s="211"/>
      <c r="G321" s="211"/>
    </row>
    <row r="322" spans="1:7" ht="19.5" customHeight="1" hidden="1">
      <c r="A322" s="54"/>
      <c r="B322" s="4"/>
      <c r="C322" s="193"/>
      <c r="D322" s="193"/>
      <c r="E322" s="211"/>
      <c r="F322" s="211"/>
      <c r="G322" s="211"/>
    </row>
    <row r="323" spans="1:7" ht="19.5" customHeight="1" hidden="1">
      <c r="A323" s="54"/>
      <c r="B323" s="4"/>
      <c r="C323" s="193"/>
      <c r="D323" s="193"/>
      <c r="E323" s="211"/>
      <c r="F323" s="211"/>
      <c r="G323" s="211"/>
    </row>
    <row r="324" spans="1:7" ht="19.5" customHeight="1" hidden="1">
      <c r="A324" s="54"/>
      <c r="B324" s="4"/>
      <c r="C324" s="193"/>
      <c r="D324" s="193"/>
      <c r="E324" s="211"/>
      <c r="F324" s="211"/>
      <c r="G324" s="211"/>
    </row>
    <row r="325" spans="1:7" ht="15" hidden="1">
      <c r="A325" s="54"/>
      <c r="B325" s="4"/>
      <c r="C325" s="193"/>
      <c r="D325" s="193"/>
      <c r="E325" s="211"/>
      <c r="F325" s="211"/>
      <c r="G325" s="211"/>
    </row>
    <row r="326" spans="1:7" s="17" customFormat="1" ht="18" customHeight="1">
      <c r="A326" s="46" t="s">
        <v>1</v>
      </c>
      <c r="B326" s="216" t="s">
        <v>131</v>
      </c>
      <c r="C326" s="217">
        <f>SUBTOTAL(9,C327:C434)</f>
        <v>216633.94000000003</v>
      </c>
      <c r="D326" s="217">
        <f>SUBTOTAL(9,D327:D434)</f>
        <v>466923.94999999995</v>
      </c>
      <c r="E326" s="218">
        <f>SUBTOTAL(9,E327:E434)</f>
        <v>562277</v>
      </c>
      <c r="F326" s="218">
        <f>SUBTOTAL(9,F327:F434)</f>
        <v>293630</v>
      </c>
      <c r="G326" s="218">
        <f>SUBTOTAL(9,G327:G434)</f>
        <v>293260</v>
      </c>
    </row>
    <row r="327" spans="1:7" s="10" customFormat="1" ht="30" customHeight="1" hidden="1">
      <c r="A327" s="34"/>
      <c r="B327" s="219"/>
      <c r="C327" s="220"/>
      <c r="D327" s="220"/>
      <c r="E327" s="221"/>
      <c r="F327" s="221"/>
      <c r="G327" s="221"/>
    </row>
    <row r="328" spans="1:7" s="17" customFormat="1" ht="18" customHeight="1">
      <c r="A328" s="47" t="s">
        <v>8</v>
      </c>
      <c r="B328" s="222" t="s">
        <v>140</v>
      </c>
      <c r="C328" s="186">
        <f>SUBTOTAL(9,C329:C349)</f>
        <v>0</v>
      </c>
      <c r="D328" s="186">
        <f>SUBTOTAL(9,D329:D349)</f>
        <v>550</v>
      </c>
      <c r="E328" s="197">
        <f>SUBTOTAL(9,E329:E349)</f>
        <v>550</v>
      </c>
      <c r="F328" s="197">
        <f>SUBTOTAL(9,F329:F349)</f>
        <v>550</v>
      </c>
      <c r="G328" s="197">
        <f>SUBTOTAL(9,G329:G349)</f>
        <v>550</v>
      </c>
    </row>
    <row r="329" spans="1:7" s="10" customFormat="1" ht="30" customHeight="1" hidden="1">
      <c r="A329" s="48"/>
      <c r="B329" s="219"/>
      <c r="C329" s="220"/>
      <c r="D329" s="223"/>
      <c r="E329" s="221"/>
      <c r="F329" s="221"/>
      <c r="G329" s="221"/>
    </row>
    <row r="330" spans="1:7" s="17" customFormat="1" ht="18" customHeight="1">
      <c r="A330" s="49" t="s">
        <v>26</v>
      </c>
      <c r="B330" s="224" t="s">
        <v>110</v>
      </c>
      <c r="C330" s="189">
        <f>SUBTOTAL(9,C331:C348)</f>
        <v>0</v>
      </c>
      <c r="D330" s="189">
        <f>SUBTOTAL(9,D331:D348)</f>
        <v>550</v>
      </c>
      <c r="E330" s="198">
        <f>SUBTOTAL(9,E331:E348)</f>
        <v>550</v>
      </c>
      <c r="F330" s="198">
        <f>SUBTOTAL(9,F331:F348)</f>
        <v>550</v>
      </c>
      <c r="G330" s="198">
        <f>SUBTOTAL(9,G331:G348)</f>
        <v>550</v>
      </c>
    </row>
    <row r="331" spans="1:7" s="10" customFormat="1" ht="30" customHeight="1" hidden="1">
      <c r="A331" s="48"/>
      <c r="B331" s="225"/>
      <c r="C331" s="226"/>
      <c r="D331" s="223"/>
      <c r="E331" s="221"/>
      <c r="F331" s="221"/>
      <c r="G331" s="221"/>
    </row>
    <row r="332" spans="1:7" s="10" customFormat="1" ht="409.5" customHeight="1" hidden="1">
      <c r="A332" s="50" t="s">
        <v>26</v>
      </c>
      <c r="B332" s="227" t="s">
        <v>110</v>
      </c>
      <c r="C332" s="65">
        <f>SUBTOTAL(9,C333:C347)</f>
        <v>0</v>
      </c>
      <c r="D332" s="65">
        <f>SUBTOTAL(9,D333:D347)</f>
        <v>550</v>
      </c>
      <c r="E332" s="142">
        <f>SUBTOTAL(9,E333:E347)</f>
        <v>550</v>
      </c>
      <c r="F332" s="142">
        <f>SUBTOTAL(9,F333:F347)</f>
        <v>550</v>
      </c>
      <c r="G332" s="142">
        <f>SUBTOTAL(9,G333:G347)</f>
        <v>550</v>
      </c>
    </row>
    <row r="333" spans="1:7" s="10" customFormat="1" ht="30" customHeight="1" hidden="1">
      <c r="A333" s="48"/>
      <c r="B333" s="225"/>
      <c r="C333" s="226"/>
      <c r="D333" s="223"/>
      <c r="E333" s="221"/>
      <c r="F333" s="221"/>
      <c r="G333" s="221"/>
    </row>
    <row r="334" spans="1:7" s="10" customFormat="1" ht="409.5" customHeight="1" hidden="1">
      <c r="A334" s="51" t="s">
        <v>26</v>
      </c>
      <c r="B334" s="228" t="s">
        <v>110</v>
      </c>
      <c r="C334" s="191">
        <f>SUBTOTAL(9,C335:C346)</f>
        <v>0</v>
      </c>
      <c r="D334" s="191">
        <f>SUBTOTAL(9,D335:D346)</f>
        <v>550</v>
      </c>
      <c r="E334" s="199">
        <f>SUBTOTAL(9,E335:E346)</f>
        <v>550</v>
      </c>
      <c r="F334" s="199">
        <f>SUBTOTAL(9,F335:F346)</f>
        <v>550</v>
      </c>
      <c r="G334" s="199">
        <f>SUBTOTAL(9,G335:G346)</f>
        <v>550</v>
      </c>
    </row>
    <row r="335" spans="1:7" s="10" customFormat="1" ht="30" customHeight="1" hidden="1">
      <c r="A335" s="48"/>
      <c r="B335" s="225"/>
      <c r="C335" s="226"/>
      <c r="D335" s="223"/>
      <c r="E335" s="221"/>
      <c r="F335" s="221"/>
      <c r="G335" s="221"/>
    </row>
    <row r="336" spans="1:7" s="10" customFormat="1" ht="409.5" customHeight="1" hidden="1">
      <c r="A336" s="52" t="s">
        <v>26</v>
      </c>
      <c r="B336" s="229" t="s">
        <v>110</v>
      </c>
      <c r="C336" s="84">
        <f>SUBTOTAL(9,C337:C345)</f>
        <v>0</v>
      </c>
      <c r="D336" s="84">
        <f>SUBTOTAL(9,D337:D345)</f>
        <v>550</v>
      </c>
      <c r="E336" s="148">
        <f>SUBTOTAL(9,E337:E345)</f>
        <v>550</v>
      </c>
      <c r="F336" s="148">
        <f>SUBTOTAL(9,F337:F345)</f>
        <v>550</v>
      </c>
      <c r="G336" s="148">
        <f>SUBTOTAL(9,G337:G345)</f>
        <v>550</v>
      </c>
    </row>
    <row r="337" spans="1:7" s="10" customFormat="1" ht="30" customHeight="1" hidden="1">
      <c r="A337" s="48"/>
      <c r="B337" s="225"/>
      <c r="C337" s="226"/>
      <c r="D337" s="223"/>
      <c r="E337" s="221"/>
      <c r="F337" s="221"/>
      <c r="G337" s="221"/>
    </row>
    <row r="338" spans="1:7" s="10" customFormat="1" ht="409.5" customHeight="1" hidden="1">
      <c r="A338" s="33" t="s">
        <v>26</v>
      </c>
      <c r="B338" s="230" t="s">
        <v>110</v>
      </c>
      <c r="C338" s="209">
        <f>SUBTOTAL(9,C339:C344)</f>
        <v>0</v>
      </c>
      <c r="D338" s="209">
        <f>SUBTOTAL(9,D339:D344)</f>
        <v>550</v>
      </c>
      <c r="E338" s="212">
        <f>SUBTOTAL(9,E339:E344)</f>
        <v>550</v>
      </c>
      <c r="F338" s="212">
        <f>SUBTOTAL(9,F339:F344)</f>
        <v>550</v>
      </c>
      <c r="G338" s="212">
        <f>SUBTOTAL(9,G339:G344)</f>
        <v>550</v>
      </c>
    </row>
    <row r="339" spans="1:7" s="10" customFormat="1" ht="22.5" customHeight="1" hidden="1">
      <c r="A339" s="48"/>
      <c r="B339" s="225"/>
      <c r="C339" s="226"/>
      <c r="D339" s="223"/>
      <c r="E339" s="231"/>
      <c r="F339" s="231"/>
      <c r="G339" s="231"/>
    </row>
    <row r="340" spans="1:7" s="10" customFormat="1" ht="409.5" customHeight="1" hidden="1">
      <c r="A340" s="34" t="s">
        <v>26</v>
      </c>
      <c r="B340" s="219" t="s">
        <v>110</v>
      </c>
      <c r="C340" s="223">
        <f>SUBTOTAL(9,C341:C343)</f>
        <v>0</v>
      </c>
      <c r="D340" s="223">
        <f>SUBTOTAL(9,D341:D343)</f>
        <v>550</v>
      </c>
      <c r="E340" s="231">
        <f>SUBTOTAL(9,E341:E343)</f>
        <v>550</v>
      </c>
      <c r="F340" s="231">
        <f>SUBTOTAL(9,F341:F343)</f>
        <v>550</v>
      </c>
      <c r="G340" s="231">
        <f>SUBTOTAL(9,G341:G343)</f>
        <v>550</v>
      </c>
    </row>
    <row r="341" spans="1:7" ht="30" customHeight="1" hidden="1">
      <c r="A341" s="35"/>
      <c r="B341" s="232"/>
      <c r="C341" s="233"/>
      <c r="D341" s="210"/>
      <c r="E341" s="211"/>
      <c r="F341" s="211"/>
      <c r="G341" s="211"/>
    </row>
    <row r="342" spans="1:7" ht="15" customHeight="1">
      <c r="A342" s="35" t="s">
        <v>70</v>
      </c>
      <c r="B342" s="232" t="s">
        <v>88</v>
      </c>
      <c r="C342" s="193">
        <v>0</v>
      </c>
      <c r="D342" s="193">
        <v>550</v>
      </c>
      <c r="E342" s="194">
        <v>550</v>
      </c>
      <c r="F342" s="194">
        <v>550</v>
      </c>
      <c r="G342" s="194">
        <v>550</v>
      </c>
    </row>
    <row r="343" spans="1:7" ht="15" hidden="1">
      <c r="A343" s="29"/>
      <c r="B343" s="232"/>
      <c r="C343" s="233"/>
      <c r="D343" s="193"/>
      <c r="E343" s="194"/>
      <c r="F343" s="194"/>
      <c r="G343" s="194"/>
    </row>
    <row r="344" spans="1:7" ht="15" hidden="1">
      <c r="A344" s="54"/>
      <c r="B344" s="4"/>
      <c r="C344" s="193"/>
      <c r="D344" s="193"/>
      <c r="E344" s="211"/>
      <c r="F344" s="211"/>
      <c r="G344" s="211"/>
    </row>
    <row r="345" spans="1:7" ht="19.5" customHeight="1" hidden="1">
      <c r="A345" s="54"/>
      <c r="B345" s="4"/>
      <c r="C345" s="193"/>
      <c r="D345" s="193"/>
      <c r="E345" s="211"/>
      <c r="F345" s="211"/>
      <c r="G345" s="211"/>
    </row>
    <row r="346" spans="1:7" ht="19.5" customHeight="1" hidden="1">
      <c r="A346" s="54"/>
      <c r="B346" s="4"/>
      <c r="C346" s="193"/>
      <c r="D346" s="193"/>
      <c r="E346" s="211"/>
      <c r="F346" s="211"/>
      <c r="G346" s="211"/>
    </row>
    <row r="347" spans="1:7" ht="19.5" customHeight="1" hidden="1">
      <c r="A347" s="54"/>
      <c r="B347" s="4"/>
      <c r="C347" s="193"/>
      <c r="D347" s="193"/>
      <c r="E347" s="211"/>
      <c r="F347" s="211"/>
      <c r="G347" s="211"/>
    </row>
    <row r="348" spans="1:7" ht="19.5" customHeight="1" hidden="1">
      <c r="A348" s="54"/>
      <c r="B348" s="4"/>
      <c r="C348" s="193"/>
      <c r="D348" s="193"/>
      <c r="E348" s="211"/>
      <c r="F348" s="211"/>
      <c r="G348" s="211"/>
    </row>
    <row r="349" spans="1:7" ht="19.5" customHeight="1" hidden="1">
      <c r="A349" s="54"/>
      <c r="B349" s="4"/>
      <c r="C349" s="193"/>
      <c r="D349" s="193"/>
      <c r="E349" s="211"/>
      <c r="F349" s="211"/>
      <c r="G349" s="211"/>
    </row>
    <row r="350" spans="1:7" s="17" customFormat="1" ht="18" customHeight="1">
      <c r="A350" s="47" t="s">
        <v>9</v>
      </c>
      <c r="B350" s="222" t="s">
        <v>138</v>
      </c>
      <c r="C350" s="186">
        <f>SUBTOTAL(9,C351:C411)</f>
        <v>200645.91000000003</v>
      </c>
      <c r="D350" s="186">
        <f>SUBTOTAL(9,D351:D411)</f>
        <v>443773.94999999995</v>
      </c>
      <c r="E350" s="197">
        <f>SUBTOTAL(9,E351:E411)</f>
        <v>561727</v>
      </c>
      <c r="F350" s="197">
        <f>SUBTOTAL(9,F351:F411)</f>
        <v>293080</v>
      </c>
      <c r="G350" s="197">
        <f>SUBTOTAL(9,G351:G411)</f>
        <v>292710</v>
      </c>
    </row>
    <row r="351" spans="1:7" s="10" customFormat="1" ht="30" customHeight="1" hidden="1">
      <c r="A351" s="48"/>
      <c r="B351" s="219"/>
      <c r="C351" s="220"/>
      <c r="D351" s="223"/>
      <c r="E351" s="221"/>
      <c r="F351" s="221"/>
      <c r="G351" s="221"/>
    </row>
    <row r="352" spans="1:7" s="17" customFormat="1" ht="18" customHeight="1">
      <c r="A352" s="49" t="s">
        <v>27</v>
      </c>
      <c r="B352" s="224" t="s">
        <v>130</v>
      </c>
      <c r="C352" s="189">
        <f>SUBTOTAL(9,C353:C370)</f>
        <v>197280.24</v>
      </c>
      <c r="D352" s="189">
        <f>SUBTOTAL(9,D353:D370)</f>
        <v>365389.72</v>
      </c>
      <c r="E352" s="198">
        <f>SUBTOTAL(9,E353:E370)</f>
        <v>544017</v>
      </c>
      <c r="F352" s="198">
        <f>SUBTOTAL(9,F353:F370)</f>
        <v>275000</v>
      </c>
      <c r="G352" s="198">
        <f>SUBTOTAL(9,G353:G370)</f>
        <v>275000</v>
      </c>
    </row>
    <row r="353" spans="1:7" s="10" customFormat="1" ht="30" customHeight="1" hidden="1">
      <c r="A353" s="48"/>
      <c r="B353" s="225"/>
      <c r="C353" s="226"/>
      <c r="D353" s="223"/>
      <c r="E353" s="221"/>
      <c r="F353" s="221"/>
      <c r="G353" s="221"/>
    </row>
    <row r="354" spans="1:7" s="10" customFormat="1" ht="409.5" customHeight="1" hidden="1">
      <c r="A354" s="50" t="s">
        <v>27</v>
      </c>
      <c r="B354" s="227" t="s">
        <v>130</v>
      </c>
      <c r="C354" s="65">
        <f>SUBTOTAL(9,C355:C369)</f>
        <v>197280.24</v>
      </c>
      <c r="D354" s="65">
        <f>SUBTOTAL(9,D355:D369)</f>
        <v>365389.72</v>
      </c>
      <c r="E354" s="142">
        <f>SUBTOTAL(9,E355:E369)</f>
        <v>544017</v>
      </c>
      <c r="F354" s="142">
        <f>SUBTOTAL(9,F355:F369)</f>
        <v>275000</v>
      </c>
      <c r="G354" s="142">
        <f>SUBTOTAL(9,G355:G369)</f>
        <v>275000</v>
      </c>
    </row>
    <row r="355" spans="1:7" s="10" customFormat="1" ht="30" customHeight="1" hidden="1">
      <c r="A355" s="48"/>
      <c r="B355" s="225"/>
      <c r="C355" s="226"/>
      <c r="D355" s="223"/>
      <c r="E355" s="221"/>
      <c r="F355" s="221"/>
      <c r="G355" s="221"/>
    </row>
    <row r="356" spans="1:7" s="10" customFormat="1" ht="409.5" customHeight="1" hidden="1">
      <c r="A356" s="51" t="s">
        <v>27</v>
      </c>
      <c r="B356" s="228" t="s">
        <v>130</v>
      </c>
      <c r="C356" s="191">
        <f>SUBTOTAL(9,C357:C368)</f>
        <v>197280.24</v>
      </c>
      <c r="D356" s="191">
        <f>SUBTOTAL(9,D357:D368)</f>
        <v>365389.72</v>
      </c>
      <c r="E356" s="199">
        <f>SUBTOTAL(9,E357:E368)</f>
        <v>544017</v>
      </c>
      <c r="F356" s="199">
        <f>SUBTOTAL(9,F357:F368)</f>
        <v>275000</v>
      </c>
      <c r="G356" s="199">
        <f>SUBTOTAL(9,G357:G368)</f>
        <v>275000</v>
      </c>
    </row>
    <row r="357" spans="1:7" s="10" customFormat="1" ht="30" customHeight="1" hidden="1">
      <c r="A357" s="48"/>
      <c r="B357" s="225"/>
      <c r="C357" s="226"/>
      <c r="D357" s="223"/>
      <c r="E357" s="221"/>
      <c r="F357" s="221"/>
      <c r="G357" s="221"/>
    </row>
    <row r="358" spans="1:7" s="10" customFormat="1" ht="409.5" customHeight="1" hidden="1">
      <c r="A358" s="52" t="s">
        <v>27</v>
      </c>
      <c r="B358" s="229" t="s">
        <v>130</v>
      </c>
      <c r="C358" s="84">
        <f>SUBTOTAL(9,C359:C367)</f>
        <v>197280.24</v>
      </c>
      <c r="D358" s="84">
        <f>SUBTOTAL(9,D359:D367)</f>
        <v>365389.72</v>
      </c>
      <c r="E358" s="148">
        <f>SUBTOTAL(9,E359:E367)</f>
        <v>544017</v>
      </c>
      <c r="F358" s="148">
        <f>SUBTOTAL(9,F359:F367)</f>
        <v>275000</v>
      </c>
      <c r="G358" s="148">
        <f>SUBTOTAL(9,G359:G367)</f>
        <v>275000</v>
      </c>
    </row>
    <row r="359" spans="1:7" s="10" customFormat="1" ht="30" customHeight="1" hidden="1">
      <c r="A359" s="48"/>
      <c r="B359" s="225"/>
      <c r="C359" s="226"/>
      <c r="D359" s="223"/>
      <c r="E359" s="221"/>
      <c r="F359" s="221"/>
      <c r="G359" s="221"/>
    </row>
    <row r="360" spans="1:7" s="10" customFormat="1" ht="409.5" customHeight="1" hidden="1">
      <c r="A360" s="33" t="s">
        <v>27</v>
      </c>
      <c r="B360" s="230" t="s">
        <v>130</v>
      </c>
      <c r="C360" s="209">
        <f>SUBTOTAL(9,C361:C366)</f>
        <v>197280.24</v>
      </c>
      <c r="D360" s="209">
        <f>SUBTOTAL(9,D361:D366)</f>
        <v>365389.72</v>
      </c>
      <c r="E360" s="212">
        <f>SUBTOTAL(9,E361:E366)</f>
        <v>544017</v>
      </c>
      <c r="F360" s="212">
        <f>SUBTOTAL(9,F361:F366)</f>
        <v>275000</v>
      </c>
      <c r="G360" s="212">
        <f>SUBTOTAL(9,G361:G366)</f>
        <v>275000</v>
      </c>
    </row>
    <row r="361" spans="1:7" s="10" customFormat="1" ht="22.5" customHeight="1" hidden="1">
      <c r="A361" s="48"/>
      <c r="B361" s="225"/>
      <c r="C361" s="226"/>
      <c r="D361" s="223"/>
      <c r="E361" s="231"/>
      <c r="F361" s="231"/>
      <c r="G361" s="231"/>
    </row>
    <row r="362" spans="1:7" s="10" customFormat="1" ht="409.5" customHeight="1" hidden="1">
      <c r="A362" s="34" t="s">
        <v>27</v>
      </c>
      <c r="B362" s="219" t="s">
        <v>130</v>
      </c>
      <c r="C362" s="223">
        <f>SUBTOTAL(9,C363:C365)</f>
        <v>197280.24</v>
      </c>
      <c r="D362" s="223">
        <f>SUBTOTAL(9,D363:D365)</f>
        <v>365389.72</v>
      </c>
      <c r="E362" s="231">
        <f>SUBTOTAL(9,E363:E365)</f>
        <v>544017</v>
      </c>
      <c r="F362" s="231">
        <f>SUBTOTAL(9,F363:F365)</f>
        <v>275000</v>
      </c>
      <c r="G362" s="231">
        <f>SUBTOTAL(9,G363:G365)</f>
        <v>275000</v>
      </c>
    </row>
    <row r="363" spans="1:7" ht="30" customHeight="1" hidden="1">
      <c r="A363" s="35"/>
      <c r="B363" s="232"/>
      <c r="C363" s="233"/>
      <c r="D363" s="210"/>
      <c r="E363" s="211"/>
      <c r="F363" s="211"/>
      <c r="G363" s="211"/>
    </row>
    <row r="364" spans="1:7" ht="15" customHeight="1">
      <c r="A364" s="35" t="s">
        <v>71</v>
      </c>
      <c r="B364" s="232" t="s">
        <v>141</v>
      </c>
      <c r="C364" s="193">
        <v>197280.24</v>
      </c>
      <c r="D364" s="193">
        <v>365389.72</v>
      </c>
      <c r="E364" s="194">
        <v>544017</v>
      </c>
      <c r="F364" s="194">
        <v>275000</v>
      </c>
      <c r="G364" s="194">
        <v>275000</v>
      </c>
    </row>
    <row r="365" spans="1:7" ht="15" hidden="1">
      <c r="A365" s="29"/>
      <c r="B365" s="232"/>
      <c r="C365" s="233"/>
      <c r="D365" s="193"/>
      <c r="E365" s="194"/>
      <c r="F365" s="194"/>
      <c r="G365" s="194"/>
    </row>
    <row r="366" spans="1:7" ht="15" hidden="1">
      <c r="A366" s="54"/>
      <c r="B366" s="4"/>
      <c r="C366" s="193"/>
      <c r="D366" s="193"/>
      <c r="E366" s="211"/>
      <c r="F366" s="211"/>
      <c r="G366" s="211"/>
    </row>
    <row r="367" spans="1:7" ht="19.5" customHeight="1" hidden="1">
      <c r="A367" s="54"/>
      <c r="B367" s="4"/>
      <c r="C367" s="193"/>
      <c r="D367" s="193"/>
      <c r="E367" s="211"/>
      <c r="F367" s="211"/>
      <c r="G367" s="211"/>
    </row>
    <row r="368" spans="1:7" ht="19.5" customHeight="1" hidden="1">
      <c r="A368" s="54"/>
      <c r="B368" s="4"/>
      <c r="C368" s="193"/>
      <c r="D368" s="193"/>
      <c r="E368" s="211"/>
      <c r="F368" s="211"/>
      <c r="G368" s="211"/>
    </row>
    <row r="369" spans="1:7" ht="19.5" customHeight="1" hidden="1">
      <c r="A369" s="54"/>
      <c r="B369" s="4"/>
      <c r="C369" s="193"/>
      <c r="D369" s="193"/>
      <c r="E369" s="211"/>
      <c r="F369" s="211"/>
      <c r="G369" s="211"/>
    </row>
    <row r="370" spans="1:7" ht="19.5" customHeight="1" hidden="1">
      <c r="A370" s="54"/>
      <c r="B370" s="4"/>
      <c r="C370" s="193"/>
      <c r="D370" s="193"/>
      <c r="E370" s="211"/>
      <c r="F370" s="211"/>
      <c r="G370" s="211"/>
    </row>
    <row r="371" spans="1:7" s="17" customFormat="1" ht="18" customHeight="1">
      <c r="A371" s="49" t="s">
        <v>28</v>
      </c>
      <c r="B371" s="224" t="s">
        <v>108</v>
      </c>
      <c r="C371" s="189">
        <f>SUBTOTAL(9,C372:C390)</f>
        <v>3292.6800000000003</v>
      </c>
      <c r="D371" s="189">
        <f>SUBTOTAL(9,D372:D390)</f>
        <v>77884.23000000001</v>
      </c>
      <c r="E371" s="198">
        <f>SUBTOTAL(9,E372:E390)</f>
        <v>17310</v>
      </c>
      <c r="F371" s="198">
        <f>SUBTOTAL(9,F372:F390)</f>
        <v>17680</v>
      </c>
      <c r="G371" s="198">
        <f>SUBTOTAL(9,G372:G390)</f>
        <v>17310</v>
      </c>
    </row>
    <row r="372" spans="1:7" s="10" customFormat="1" ht="30" customHeight="1" hidden="1">
      <c r="A372" s="48"/>
      <c r="B372" s="225"/>
      <c r="C372" s="226"/>
      <c r="D372" s="223"/>
      <c r="E372" s="221"/>
      <c r="F372" s="221"/>
      <c r="G372" s="221"/>
    </row>
    <row r="373" spans="1:7" s="10" customFormat="1" ht="409.5" customHeight="1" hidden="1">
      <c r="A373" s="50" t="s">
        <v>28</v>
      </c>
      <c r="B373" s="227" t="s">
        <v>108</v>
      </c>
      <c r="C373" s="65">
        <f>SUBTOTAL(9,C374:C389)</f>
        <v>3292.6800000000003</v>
      </c>
      <c r="D373" s="65">
        <f>SUBTOTAL(9,D374:D389)</f>
        <v>77884.23000000001</v>
      </c>
      <c r="E373" s="142">
        <f>SUBTOTAL(9,E374:E389)</f>
        <v>17310</v>
      </c>
      <c r="F373" s="142">
        <f>SUBTOTAL(9,F374:F389)</f>
        <v>17680</v>
      </c>
      <c r="G373" s="142">
        <f>SUBTOTAL(9,G374:G389)</f>
        <v>17310</v>
      </c>
    </row>
    <row r="374" spans="1:7" s="10" customFormat="1" ht="30" customHeight="1" hidden="1">
      <c r="A374" s="48"/>
      <c r="B374" s="225"/>
      <c r="C374" s="226"/>
      <c r="D374" s="223"/>
      <c r="E374" s="221"/>
      <c r="F374" s="221"/>
      <c r="G374" s="221"/>
    </row>
    <row r="375" spans="1:7" s="10" customFormat="1" ht="409.5" customHeight="1" hidden="1">
      <c r="A375" s="51" t="s">
        <v>28</v>
      </c>
      <c r="B375" s="228" t="s">
        <v>108</v>
      </c>
      <c r="C375" s="191">
        <f>SUBTOTAL(9,C376:C388)</f>
        <v>3292.6800000000003</v>
      </c>
      <c r="D375" s="191">
        <f>SUBTOTAL(9,D376:D388)</f>
        <v>77884.23000000001</v>
      </c>
      <c r="E375" s="199">
        <f>SUBTOTAL(9,E376:E388)</f>
        <v>17310</v>
      </c>
      <c r="F375" s="199">
        <f>SUBTOTAL(9,F376:F388)</f>
        <v>17680</v>
      </c>
      <c r="G375" s="199">
        <f>SUBTOTAL(9,G376:G388)</f>
        <v>17310</v>
      </c>
    </row>
    <row r="376" spans="1:7" s="10" customFormat="1" ht="30" customHeight="1" hidden="1">
      <c r="A376" s="48"/>
      <c r="B376" s="225"/>
      <c r="C376" s="226"/>
      <c r="D376" s="223"/>
      <c r="E376" s="221"/>
      <c r="F376" s="221"/>
      <c r="G376" s="221"/>
    </row>
    <row r="377" spans="1:7" s="10" customFormat="1" ht="409.5" customHeight="1" hidden="1">
      <c r="A377" s="52" t="s">
        <v>28</v>
      </c>
      <c r="B377" s="229" t="s">
        <v>108</v>
      </c>
      <c r="C377" s="84">
        <f>SUBTOTAL(9,C378:C387)</f>
        <v>3292.6800000000003</v>
      </c>
      <c r="D377" s="84">
        <f>SUBTOTAL(9,D378:D387)</f>
        <v>77884.23000000001</v>
      </c>
      <c r="E377" s="148">
        <f>SUBTOTAL(9,E378:E387)</f>
        <v>17310</v>
      </c>
      <c r="F377" s="148">
        <f>SUBTOTAL(9,F378:F387)</f>
        <v>17680</v>
      </c>
      <c r="G377" s="148">
        <f>SUBTOTAL(9,G378:G387)</f>
        <v>17310</v>
      </c>
    </row>
    <row r="378" spans="1:7" s="10" customFormat="1" ht="30" customHeight="1" hidden="1">
      <c r="A378" s="48"/>
      <c r="B378" s="225"/>
      <c r="C378" s="226"/>
      <c r="D378" s="223"/>
      <c r="E378" s="221"/>
      <c r="F378" s="221"/>
      <c r="G378" s="221"/>
    </row>
    <row r="379" spans="1:7" s="10" customFormat="1" ht="409.5" customHeight="1" hidden="1">
      <c r="A379" s="33" t="s">
        <v>28</v>
      </c>
      <c r="B379" s="230" t="s">
        <v>108</v>
      </c>
      <c r="C379" s="209">
        <f>SUBTOTAL(9,C380:C386)</f>
        <v>3292.6800000000003</v>
      </c>
      <c r="D379" s="209">
        <f>SUBTOTAL(9,D380:D386)</f>
        <v>77884.23000000001</v>
      </c>
      <c r="E379" s="212">
        <f>SUBTOTAL(9,E380:E386)</f>
        <v>17310</v>
      </c>
      <c r="F379" s="212">
        <f>SUBTOTAL(9,F380:F386)</f>
        <v>17680</v>
      </c>
      <c r="G379" s="212">
        <f>SUBTOTAL(9,G380:G386)</f>
        <v>17310</v>
      </c>
    </row>
    <row r="380" spans="1:7" s="10" customFormat="1" ht="22.5" customHeight="1" hidden="1">
      <c r="A380" s="48"/>
      <c r="B380" s="225"/>
      <c r="C380" s="226"/>
      <c r="D380" s="223"/>
      <c r="E380" s="231"/>
      <c r="F380" s="231"/>
      <c r="G380" s="231"/>
    </row>
    <row r="381" spans="1:7" s="10" customFormat="1" ht="409.5" customHeight="1" hidden="1">
      <c r="A381" s="34" t="s">
        <v>28</v>
      </c>
      <c r="B381" s="219" t="s">
        <v>108</v>
      </c>
      <c r="C381" s="223">
        <f>SUBTOTAL(9,C382:C385)</f>
        <v>3292.6800000000003</v>
      </c>
      <c r="D381" s="223">
        <f>SUBTOTAL(9,D382:D385)</f>
        <v>77884.23000000001</v>
      </c>
      <c r="E381" s="231">
        <f>SUBTOTAL(9,E382:E385)</f>
        <v>17310</v>
      </c>
      <c r="F381" s="231">
        <f>SUBTOTAL(9,F382:F385)</f>
        <v>17680</v>
      </c>
      <c r="G381" s="231">
        <f>SUBTOTAL(9,G382:G385)</f>
        <v>17310</v>
      </c>
    </row>
    <row r="382" spans="1:7" ht="30" customHeight="1" hidden="1">
      <c r="A382" s="35"/>
      <c r="B382" s="232"/>
      <c r="C382" s="233"/>
      <c r="D382" s="210"/>
      <c r="E382" s="211"/>
      <c r="F382" s="211"/>
      <c r="G382" s="211"/>
    </row>
    <row r="383" spans="1:7" ht="15" customHeight="1">
      <c r="A383" s="35" t="s">
        <v>72</v>
      </c>
      <c r="B383" s="232" t="s">
        <v>143</v>
      </c>
      <c r="C383" s="193">
        <v>2605.67</v>
      </c>
      <c r="D383" s="193">
        <v>6000</v>
      </c>
      <c r="E383" s="194">
        <v>12010</v>
      </c>
      <c r="F383" s="194">
        <v>12380</v>
      </c>
      <c r="G383" s="194">
        <v>12010</v>
      </c>
    </row>
    <row r="384" spans="1:7" ht="15" customHeight="1">
      <c r="A384" s="35" t="s">
        <v>73</v>
      </c>
      <c r="B384" s="232" t="s">
        <v>158</v>
      </c>
      <c r="C384" s="193">
        <v>687.01</v>
      </c>
      <c r="D384" s="193">
        <v>71884.23000000001</v>
      </c>
      <c r="E384" s="194">
        <v>5300</v>
      </c>
      <c r="F384" s="194">
        <v>5300</v>
      </c>
      <c r="G384" s="194">
        <v>5300</v>
      </c>
    </row>
    <row r="385" spans="1:7" ht="15" hidden="1">
      <c r="A385" s="29"/>
      <c r="B385" s="232"/>
      <c r="C385" s="233"/>
      <c r="D385" s="193"/>
      <c r="E385" s="194"/>
      <c r="F385" s="194"/>
      <c r="G385" s="194"/>
    </row>
    <row r="386" spans="1:7" ht="15" hidden="1">
      <c r="A386" s="54"/>
      <c r="B386" s="4"/>
      <c r="C386" s="193"/>
      <c r="D386" s="193"/>
      <c r="E386" s="211"/>
      <c r="F386" s="211"/>
      <c r="G386" s="211"/>
    </row>
    <row r="387" spans="1:7" ht="19.5" customHeight="1" hidden="1">
      <c r="A387" s="54"/>
      <c r="B387" s="4"/>
      <c r="C387" s="193"/>
      <c r="D387" s="193"/>
      <c r="E387" s="211"/>
      <c r="F387" s="211"/>
      <c r="G387" s="211"/>
    </row>
    <row r="388" spans="1:7" ht="19.5" customHeight="1" hidden="1">
      <c r="A388" s="54"/>
      <c r="B388" s="4"/>
      <c r="C388" s="193"/>
      <c r="D388" s="193"/>
      <c r="E388" s="211"/>
      <c r="F388" s="211"/>
      <c r="G388" s="211"/>
    </row>
    <row r="389" spans="1:7" ht="19.5" customHeight="1" hidden="1">
      <c r="A389" s="54"/>
      <c r="B389" s="4"/>
      <c r="C389" s="193"/>
      <c r="D389" s="193"/>
      <c r="E389" s="211"/>
      <c r="F389" s="211"/>
      <c r="G389" s="211"/>
    </row>
    <row r="390" spans="1:7" ht="19.5" customHeight="1" hidden="1">
      <c r="A390" s="54"/>
      <c r="B390" s="4"/>
      <c r="C390" s="193"/>
      <c r="D390" s="193"/>
      <c r="E390" s="211"/>
      <c r="F390" s="211"/>
      <c r="G390" s="211"/>
    </row>
    <row r="391" spans="1:7" s="17" customFormat="1" ht="18" customHeight="1">
      <c r="A391" s="49" t="s">
        <v>29</v>
      </c>
      <c r="B391" s="224" t="s">
        <v>165</v>
      </c>
      <c r="C391" s="189">
        <f>SUBTOTAL(9,C392:C410)</f>
        <v>72.99000000000001</v>
      </c>
      <c r="D391" s="189">
        <f>SUBTOTAL(9,D392:D410)</f>
        <v>500</v>
      </c>
      <c r="E391" s="198">
        <f>SUBTOTAL(9,E392:E410)</f>
        <v>400</v>
      </c>
      <c r="F391" s="198">
        <f>SUBTOTAL(9,F392:F410)</f>
        <v>400</v>
      </c>
      <c r="G391" s="198">
        <f>SUBTOTAL(9,G392:G410)</f>
        <v>400</v>
      </c>
    </row>
    <row r="392" spans="1:7" s="10" customFormat="1" ht="30" customHeight="1" hidden="1">
      <c r="A392" s="48"/>
      <c r="B392" s="225"/>
      <c r="C392" s="226"/>
      <c r="D392" s="223"/>
      <c r="E392" s="221"/>
      <c r="F392" s="221"/>
      <c r="G392" s="221"/>
    </row>
    <row r="393" spans="1:7" s="10" customFormat="1" ht="409.5" customHeight="1" hidden="1">
      <c r="A393" s="50" t="s">
        <v>29</v>
      </c>
      <c r="B393" s="227" t="s">
        <v>165</v>
      </c>
      <c r="C393" s="65">
        <f>SUBTOTAL(9,C394:C409)</f>
        <v>72.99000000000001</v>
      </c>
      <c r="D393" s="65">
        <f>SUBTOTAL(9,D394:D409)</f>
        <v>500</v>
      </c>
      <c r="E393" s="142">
        <f>SUBTOTAL(9,E394:E409)</f>
        <v>400</v>
      </c>
      <c r="F393" s="142">
        <f>SUBTOTAL(9,F394:F409)</f>
        <v>400</v>
      </c>
      <c r="G393" s="142">
        <f>SUBTOTAL(9,G394:G409)</f>
        <v>400</v>
      </c>
    </row>
    <row r="394" spans="1:7" s="10" customFormat="1" ht="30" customHeight="1" hidden="1">
      <c r="A394" s="48"/>
      <c r="B394" s="225"/>
      <c r="C394" s="226"/>
      <c r="D394" s="223"/>
      <c r="E394" s="221"/>
      <c r="F394" s="221"/>
      <c r="G394" s="221"/>
    </row>
    <row r="395" spans="1:7" s="10" customFormat="1" ht="409.5" customHeight="1" hidden="1">
      <c r="A395" s="51" t="s">
        <v>29</v>
      </c>
      <c r="B395" s="228" t="s">
        <v>165</v>
      </c>
      <c r="C395" s="191">
        <f>SUBTOTAL(9,C396:C408)</f>
        <v>72.99000000000001</v>
      </c>
      <c r="D395" s="191">
        <f>SUBTOTAL(9,D396:D408)</f>
        <v>500</v>
      </c>
      <c r="E395" s="199">
        <f>SUBTOTAL(9,E396:E408)</f>
        <v>400</v>
      </c>
      <c r="F395" s="199">
        <f>SUBTOTAL(9,F396:F408)</f>
        <v>400</v>
      </c>
      <c r="G395" s="199">
        <f>SUBTOTAL(9,G396:G408)</f>
        <v>400</v>
      </c>
    </row>
    <row r="396" spans="1:7" s="10" customFormat="1" ht="30" customHeight="1" hidden="1">
      <c r="A396" s="48"/>
      <c r="B396" s="225"/>
      <c r="C396" s="226"/>
      <c r="D396" s="223"/>
      <c r="E396" s="221"/>
      <c r="F396" s="221"/>
      <c r="G396" s="221"/>
    </row>
    <row r="397" spans="1:7" s="10" customFormat="1" ht="409.5" customHeight="1" hidden="1">
      <c r="A397" s="52" t="s">
        <v>29</v>
      </c>
      <c r="B397" s="229" t="s">
        <v>165</v>
      </c>
      <c r="C397" s="84">
        <f>SUBTOTAL(9,C398:C407)</f>
        <v>72.99000000000001</v>
      </c>
      <c r="D397" s="84">
        <f>SUBTOTAL(9,D398:D407)</f>
        <v>500</v>
      </c>
      <c r="E397" s="148">
        <f>SUBTOTAL(9,E398:E407)</f>
        <v>400</v>
      </c>
      <c r="F397" s="148">
        <f>SUBTOTAL(9,F398:F407)</f>
        <v>400</v>
      </c>
      <c r="G397" s="148">
        <f>SUBTOTAL(9,G398:G407)</f>
        <v>400</v>
      </c>
    </row>
    <row r="398" spans="1:7" s="10" customFormat="1" ht="30" customHeight="1" hidden="1">
      <c r="A398" s="48"/>
      <c r="B398" s="225"/>
      <c r="C398" s="226"/>
      <c r="D398" s="223"/>
      <c r="E398" s="221"/>
      <c r="F398" s="221"/>
      <c r="G398" s="221"/>
    </row>
    <row r="399" spans="1:7" s="10" customFormat="1" ht="409.5" customHeight="1" hidden="1">
      <c r="A399" s="33" t="s">
        <v>29</v>
      </c>
      <c r="B399" s="230" t="s">
        <v>165</v>
      </c>
      <c r="C399" s="209">
        <f>SUBTOTAL(9,C400:C406)</f>
        <v>72.99000000000001</v>
      </c>
      <c r="D399" s="209">
        <f>SUBTOTAL(9,D400:D406)</f>
        <v>500</v>
      </c>
      <c r="E399" s="212">
        <f>SUBTOTAL(9,E400:E406)</f>
        <v>400</v>
      </c>
      <c r="F399" s="212">
        <f>SUBTOTAL(9,F400:F406)</f>
        <v>400</v>
      </c>
      <c r="G399" s="212">
        <f>SUBTOTAL(9,G400:G406)</f>
        <v>400</v>
      </c>
    </row>
    <row r="400" spans="1:7" s="10" customFormat="1" ht="22.5" customHeight="1" hidden="1">
      <c r="A400" s="48"/>
      <c r="B400" s="225"/>
      <c r="C400" s="226"/>
      <c r="D400" s="223"/>
      <c r="E400" s="231"/>
      <c r="F400" s="231"/>
      <c r="G400" s="231"/>
    </row>
    <row r="401" spans="1:7" s="10" customFormat="1" ht="409.5" customHeight="1" hidden="1">
      <c r="A401" s="34" t="s">
        <v>29</v>
      </c>
      <c r="B401" s="219" t="s">
        <v>165</v>
      </c>
      <c r="C401" s="223">
        <f>SUBTOTAL(9,C402:C405)</f>
        <v>72.99000000000001</v>
      </c>
      <c r="D401" s="223">
        <f>SUBTOTAL(9,D402:D405)</f>
        <v>500</v>
      </c>
      <c r="E401" s="231">
        <f>SUBTOTAL(9,E402:E405)</f>
        <v>400</v>
      </c>
      <c r="F401" s="231">
        <f>SUBTOTAL(9,F402:F405)</f>
        <v>400</v>
      </c>
      <c r="G401" s="231">
        <f>SUBTOTAL(9,G402:G405)</f>
        <v>400</v>
      </c>
    </row>
    <row r="402" spans="1:7" ht="30" customHeight="1" hidden="1">
      <c r="A402" s="35"/>
      <c r="B402" s="232"/>
      <c r="C402" s="233"/>
      <c r="D402" s="210"/>
      <c r="E402" s="211"/>
      <c r="F402" s="211"/>
      <c r="G402" s="211"/>
    </row>
    <row r="403" spans="1:7" ht="15" customHeight="1">
      <c r="A403" s="35" t="s">
        <v>74</v>
      </c>
      <c r="B403" s="232" t="s">
        <v>87</v>
      </c>
      <c r="C403" s="193">
        <v>26.54</v>
      </c>
      <c r="D403" s="193">
        <v>400</v>
      </c>
      <c r="E403" s="194">
        <v>400</v>
      </c>
      <c r="F403" s="194">
        <v>400</v>
      </c>
      <c r="G403" s="194">
        <v>400</v>
      </c>
    </row>
    <row r="404" spans="1:7" ht="15" customHeight="1">
      <c r="A404" s="35" t="s">
        <v>75</v>
      </c>
      <c r="B404" s="232" t="s">
        <v>160</v>
      </c>
      <c r="C404" s="193">
        <v>46.45</v>
      </c>
      <c r="D404" s="193">
        <v>100</v>
      </c>
      <c r="E404" s="194">
        <v>0</v>
      </c>
      <c r="F404" s="194">
        <v>0</v>
      </c>
      <c r="G404" s="194">
        <v>0</v>
      </c>
    </row>
    <row r="405" spans="1:7" ht="15" hidden="1">
      <c r="A405" s="29"/>
      <c r="B405" s="232"/>
      <c r="C405" s="233"/>
      <c r="D405" s="193"/>
      <c r="E405" s="194"/>
      <c r="F405" s="194"/>
      <c r="G405" s="194"/>
    </row>
    <row r="406" spans="1:7" ht="15" hidden="1">
      <c r="A406" s="54"/>
      <c r="B406" s="4"/>
      <c r="C406" s="193"/>
      <c r="D406" s="193"/>
      <c r="E406" s="211"/>
      <c r="F406" s="211"/>
      <c r="G406" s="211"/>
    </row>
    <row r="407" spans="1:7" ht="19.5" customHeight="1" hidden="1">
      <c r="A407" s="54"/>
      <c r="B407" s="4"/>
      <c r="C407" s="193"/>
      <c r="D407" s="193"/>
      <c r="E407" s="211"/>
      <c r="F407" s="211"/>
      <c r="G407" s="211"/>
    </row>
    <row r="408" spans="1:7" ht="19.5" customHeight="1" hidden="1">
      <c r="A408" s="54"/>
      <c r="B408" s="4"/>
      <c r="C408" s="193"/>
      <c r="D408" s="193"/>
      <c r="E408" s="211"/>
      <c r="F408" s="211"/>
      <c r="G408" s="211"/>
    </row>
    <row r="409" spans="1:7" ht="19.5" customHeight="1" hidden="1">
      <c r="A409" s="54"/>
      <c r="B409" s="4"/>
      <c r="C409" s="193"/>
      <c r="D409" s="193"/>
      <c r="E409" s="211"/>
      <c r="F409" s="211"/>
      <c r="G409" s="211"/>
    </row>
    <row r="410" spans="1:7" ht="19.5" customHeight="1" hidden="1">
      <c r="A410" s="54"/>
      <c r="B410" s="4"/>
      <c r="C410" s="193"/>
      <c r="D410" s="193"/>
      <c r="E410" s="211"/>
      <c r="F410" s="211"/>
      <c r="G410" s="211"/>
    </row>
    <row r="411" spans="1:7" ht="19.5" customHeight="1" hidden="1">
      <c r="A411" s="54"/>
      <c r="B411" s="4"/>
      <c r="C411" s="193"/>
      <c r="D411" s="193"/>
      <c r="E411" s="211"/>
      <c r="F411" s="211"/>
      <c r="G411" s="211"/>
    </row>
    <row r="412" spans="1:7" s="17" customFormat="1" ht="18" customHeight="1">
      <c r="A412" s="47" t="s">
        <v>10</v>
      </c>
      <c r="B412" s="222" t="s">
        <v>144</v>
      </c>
      <c r="C412" s="186">
        <f>SUBTOTAL(9,C413:C433)</f>
        <v>15988.03</v>
      </c>
      <c r="D412" s="186">
        <f>SUBTOTAL(9,D413:D433)</f>
        <v>22600</v>
      </c>
      <c r="E412" s="197">
        <f>SUBTOTAL(9,E413:E433)</f>
        <v>0</v>
      </c>
      <c r="F412" s="197">
        <f>SUBTOTAL(9,F413:F433)</f>
        <v>0</v>
      </c>
      <c r="G412" s="197">
        <f>SUBTOTAL(9,G413:G433)</f>
        <v>0</v>
      </c>
    </row>
    <row r="413" spans="1:7" s="10" customFormat="1" ht="30" customHeight="1" hidden="1">
      <c r="A413" s="48"/>
      <c r="B413" s="219"/>
      <c r="C413" s="220"/>
      <c r="D413" s="223"/>
      <c r="E413" s="221"/>
      <c r="F413" s="221"/>
      <c r="G413" s="221"/>
    </row>
    <row r="414" spans="1:7" s="17" customFormat="1" ht="18" customHeight="1">
      <c r="A414" s="49" t="s">
        <v>30</v>
      </c>
      <c r="B414" s="224" t="s">
        <v>155</v>
      </c>
      <c r="C414" s="189">
        <f>SUBTOTAL(9,C415:C432)</f>
        <v>15988.03</v>
      </c>
      <c r="D414" s="189">
        <f>SUBTOTAL(9,D415:D432)</f>
        <v>22600</v>
      </c>
      <c r="E414" s="198">
        <f>SUBTOTAL(9,E415:E432)</f>
        <v>0</v>
      </c>
      <c r="F414" s="198">
        <f>SUBTOTAL(9,F415:F432)</f>
        <v>0</v>
      </c>
      <c r="G414" s="198">
        <f>SUBTOTAL(9,G415:G432)</f>
        <v>0</v>
      </c>
    </row>
    <row r="415" spans="1:7" s="10" customFormat="1" ht="30" customHeight="1" hidden="1">
      <c r="A415" s="48"/>
      <c r="B415" s="225"/>
      <c r="C415" s="226"/>
      <c r="D415" s="223"/>
      <c r="E415" s="221"/>
      <c r="F415" s="221"/>
      <c r="G415" s="221"/>
    </row>
    <row r="416" spans="1:7" s="10" customFormat="1" ht="409.5" customHeight="1" hidden="1">
      <c r="A416" s="50" t="s">
        <v>30</v>
      </c>
      <c r="B416" s="227" t="s">
        <v>155</v>
      </c>
      <c r="C416" s="65">
        <f>SUBTOTAL(9,C417:C431)</f>
        <v>15988.03</v>
      </c>
      <c r="D416" s="65">
        <f>SUBTOTAL(9,D417:D431)</f>
        <v>22600</v>
      </c>
      <c r="E416" s="142">
        <f>SUBTOTAL(9,E417:E431)</f>
        <v>0</v>
      </c>
      <c r="F416" s="142">
        <f>SUBTOTAL(9,F417:F431)</f>
        <v>0</v>
      </c>
      <c r="G416" s="142">
        <f>SUBTOTAL(9,G417:G431)</f>
        <v>0</v>
      </c>
    </row>
    <row r="417" spans="1:7" s="10" customFormat="1" ht="30" customHeight="1" hidden="1">
      <c r="A417" s="48"/>
      <c r="B417" s="225"/>
      <c r="C417" s="226"/>
      <c r="D417" s="223"/>
      <c r="E417" s="221"/>
      <c r="F417" s="221"/>
      <c r="G417" s="221"/>
    </row>
    <row r="418" spans="1:7" s="10" customFormat="1" ht="409.5" customHeight="1" hidden="1">
      <c r="A418" s="51" t="s">
        <v>30</v>
      </c>
      <c r="B418" s="228" t="s">
        <v>155</v>
      </c>
      <c r="C418" s="191">
        <f>SUBTOTAL(9,C419:C430)</f>
        <v>15988.03</v>
      </c>
      <c r="D418" s="191">
        <f>SUBTOTAL(9,D419:D430)</f>
        <v>22600</v>
      </c>
      <c r="E418" s="199">
        <f>SUBTOTAL(9,E419:E430)</f>
        <v>0</v>
      </c>
      <c r="F418" s="199">
        <f>SUBTOTAL(9,F419:F430)</f>
        <v>0</v>
      </c>
      <c r="G418" s="199">
        <f>SUBTOTAL(9,G419:G430)</f>
        <v>0</v>
      </c>
    </row>
    <row r="419" spans="1:7" s="10" customFormat="1" ht="30" customHeight="1" hidden="1">
      <c r="A419" s="48"/>
      <c r="B419" s="225"/>
      <c r="C419" s="226"/>
      <c r="D419" s="223"/>
      <c r="E419" s="221"/>
      <c r="F419" s="221"/>
      <c r="G419" s="221"/>
    </row>
    <row r="420" spans="1:7" s="10" customFormat="1" ht="409.5" customHeight="1" hidden="1">
      <c r="A420" s="52" t="s">
        <v>30</v>
      </c>
      <c r="B420" s="229" t="s">
        <v>155</v>
      </c>
      <c r="C420" s="84">
        <f>SUBTOTAL(9,C421:C429)</f>
        <v>15988.03</v>
      </c>
      <c r="D420" s="84">
        <f>SUBTOTAL(9,D421:D429)</f>
        <v>22600</v>
      </c>
      <c r="E420" s="148">
        <f>SUBTOTAL(9,E421:E429)</f>
        <v>0</v>
      </c>
      <c r="F420" s="148">
        <f>SUBTOTAL(9,F421:F429)</f>
        <v>0</v>
      </c>
      <c r="G420" s="148">
        <f>SUBTOTAL(9,G421:G429)</f>
        <v>0</v>
      </c>
    </row>
    <row r="421" spans="1:7" s="10" customFormat="1" ht="30" customHeight="1" hidden="1">
      <c r="A421" s="48"/>
      <c r="B421" s="225"/>
      <c r="C421" s="226"/>
      <c r="D421" s="223"/>
      <c r="E421" s="221"/>
      <c r="F421" s="221"/>
      <c r="G421" s="221"/>
    </row>
    <row r="422" spans="1:7" s="10" customFormat="1" ht="409.5" customHeight="1" hidden="1">
      <c r="A422" s="33" t="s">
        <v>30</v>
      </c>
      <c r="B422" s="230" t="s">
        <v>155</v>
      </c>
      <c r="C422" s="209">
        <f>SUBTOTAL(9,C423:C428)</f>
        <v>15988.03</v>
      </c>
      <c r="D422" s="209">
        <f>SUBTOTAL(9,D423:D428)</f>
        <v>22600</v>
      </c>
      <c r="E422" s="212">
        <f>SUBTOTAL(9,E423:E428)</f>
        <v>0</v>
      </c>
      <c r="F422" s="212">
        <f>SUBTOTAL(9,F423:F428)</f>
        <v>0</v>
      </c>
      <c r="G422" s="212">
        <f>SUBTOTAL(9,G423:G428)</f>
        <v>0</v>
      </c>
    </row>
    <row r="423" spans="1:7" s="10" customFormat="1" ht="22.5" customHeight="1" hidden="1">
      <c r="A423" s="48"/>
      <c r="B423" s="225"/>
      <c r="C423" s="226"/>
      <c r="D423" s="223"/>
      <c r="E423" s="231"/>
      <c r="F423" s="231"/>
      <c r="G423" s="231"/>
    </row>
    <row r="424" spans="1:7" s="10" customFormat="1" ht="409.5" customHeight="1" hidden="1">
      <c r="A424" s="34" t="s">
        <v>30</v>
      </c>
      <c r="B424" s="219" t="s">
        <v>155</v>
      </c>
      <c r="C424" s="223">
        <f>SUBTOTAL(9,C425:C427)</f>
        <v>15988.03</v>
      </c>
      <c r="D424" s="223">
        <f>SUBTOTAL(9,D425:D427)</f>
        <v>22600</v>
      </c>
      <c r="E424" s="231">
        <f>SUBTOTAL(9,E425:E427)</f>
        <v>0</v>
      </c>
      <c r="F424" s="231">
        <f>SUBTOTAL(9,F425:F427)</f>
        <v>0</v>
      </c>
      <c r="G424" s="231">
        <f>SUBTOTAL(9,G425:G427)</f>
        <v>0</v>
      </c>
    </row>
    <row r="425" spans="1:7" ht="30" customHeight="1" hidden="1">
      <c r="A425" s="35"/>
      <c r="B425" s="232"/>
      <c r="C425" s="233"/>
      <c r="D425" s="210"/>
      <c r="E425" s="211"/>
      <c r="F425" s="211"/>
      <c r="G425" s="211"/>
    </row>
    <row r="426" spans="1:7" ht="15" customHeight="1">
      <c r="A426" s="35" t="s">
        <v>76</v>
      </c>
      <c r="B426" s="232" t="s">
        <v>155</v>
      </c>
      <c r="C426" s="193">
        <v>15988.03</v>
      </c>
      <c r="D426" s="193">
        <v>22600</v>
      </c>
      <c r="E426" s="194">
        <v>0</v>
      </c>
      <c r="F426" s="194">
        <v>0</v>
      </c>
      <c r="G426" s="194">
        <v>0</v>
      </c>
    </row>
    <row r="427" spans="1:7" ht="15" hidden="1">
      <c r="A427" s="29"/>
      <c r="B427" s="232"/>
      <c r="C427" s="233"/>
      <c r="D427" s="193"/>
      <c r="E427" s="194"/>
      <c r="F427" s="194"/>
      <c r="G427" s="194"/>
    </row>
    <row r="428" spans="1:7" ht="15" hidden="1">
      <c r="A428" s="54"/>
      <c r="B428" s="4"/>
      <c r="C428" s="193"/>
      <c r="D428" s="193"/>
      <c r="E428" s="211"/>
      <c r="F428" s="211"/>
      <c r="G428" s="211"/>
    </row>
    <row r="429" spans="1:7" ht="19.5" customHeight="1" hidden="1">
      <c r="A429" s="54"/>
      <c r="B429" s="4"/>
      <c r="C429" s="193"/>
      <c r="D429" s="193"/>
      <c r="E429" s="211"/>
      <c r="F429" s="211"/>
      <c r="G429" s="211"/>
    </row>
    <row r="430" spans="1:7" ht="19.5" customHeight="1" hidden="1">
      <c r="A430" s="54"/>
      <c r="B430" s="4"/>
      <c r="C430" s="193"/>
      <c r="D430" s="193"/>
      <c r="E430" s="211"/>
      <c r="F430" s="211"/>
      <c r="G430" s="211"/>
    </row>
    <row r="431" spans="1:7" ht="19.5" customHeight="1" hidden="1">
      <c r="A431" s="54"/>
      <c r="B431" s="4"/>
      <c r="C431" s="193"/>
      <c r="D431" s="193"/>
      <c r="E431" s="211"/>
      <c r="F431" s="211"/>
      <c r="G431" s="211"/>
    </row>
    <row r="432" spans="1:7" ht="19.5" customHeight="1" hidden="1">
      <c r="A432" s="54"/>
      <c r="B432" s="4"/>
      <c r="C432" s="193"/>
      <c r="D432" s="193"/>
      <c r="E432" s="211"/>
      <c r="F432" s="211"/>
      <c r="G432" s="211"/>
    </row>
    <row r="433" spans="1:7" ht="19.5" customHeight="1" hidden="1">
      <c r="A433" s="54"/>
      <c r="B433" s="4"/>
      <c r="C433" s="193"/>
      <c r="D433" s="193"/>
      <c r="E433" s="211"/>
      <c r="F433" s="211"/>
      <c r="G433" s="211"/>
    </row>
    <row r="434" spans="1:7" ht="15" hidden="1">
      <c r="A434" s="54"/>
      <c r="B434" s="4"/>
      <c r="C434" s="193"/>
      <c r="D434" s="193"/>
      <c r="E434" s="211"/>
      <c r="F434" s="211"/>
      <c r="G434" s="211"/>
    </row>
    <row r="435" spans="1:7" ht="15" hidden="1">
      <c r="A435" s="54"/>
      <c r="B435" s="4"/>
      <c r="C435" s="193"/>
      <c r="D435" s="193"/>
      <c r="E435" s="211"/>
      <c r="F435" s="211"/>
      <c r="G435" s="211"/>
    </row>
    <row r="436" spans="1:7" ht="27.75" customHeight="1">
      <c r="A436" s="55" t="s">
        <v>94</v>
      </c>
      <c r="B436" s="238"/>
      <c r="C436" s="239">
        <f>SUBTOTAL(9,C124:C435)</f>
        <v>755671.3100000002</v>
      </c>
      <c r="D436" s="239">
        <f>D108+D326</f>
        <v>1097104.73</v>
      </c>
      <c r="E436" s="240">
        <f>E108+E326</f>
        <v>1901263</v>
      </c>
      <c r="F436" s="240">
        <f>F108+F326</f>
        <v>1641793</v>
      </c>
      <c r="G436" s="240">
        <f>G108+G326</f>
        <v>1644695</v>
      </c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3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7" width="18.7109375" style="0" customWidth="1"/>
    <col min="8" max="9" width="10.7109375" style="0" customWidth="1"/>
    <col min="10" max="12" width="18.7109375" style="0" customWidth="1"/>
  </cols>
  <sheetData>
    <row r="1" ht="12" customHeight="1"/>
    <row r="2" spans="1:6" ht="18">
      <c r="A2" s="5" t="s">
        <v>116</v>
      </c>
      <c r="B2" s="2"/>
      <c r="C2" s="2"/>
      <c r="D2" s="2"/>
      <c r="E2" s="2"/>
      <c r="F2" s="2"/>
    </row>
    <row r="3" spans="1:12" ht="20.25" customHeight="1">
      <c r="A3" s="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0.25" customHeight="1">
      <c r="A4" s="58" t="s">
        <v>181</v>
      </c>
      <c r="B4" s="58"/>
      <c r="C4" s="58"/>
      <c r="D4" s="58"/>
      <c r="E4" s="58"/>
      <c r="F4" s="58"/>
      <c r="G4" s="23"/>
      <c r="H4" s="23"/>
      <c r="I4" s="23"/>
      <c r="J4" s="23"/>
      <c r="K4" s="23"/>
      <c r="L4" s="23"/>
    </row>
    <row r="5" spans="1:12" ht="20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8" ht="63.75" customHeight="1">
      <c r="A6" s="267" t="s">
        <v>136</v>
      </c>
      <c r="B6" s="268"/>
      <c r="C6" s="7" t="s">
        <v>120</v>
      </c>
      <c r="D6" s="7" t="s">
        <v>182</v>
      </c>
      <c r="E6" s="7" t="s">
        <v>91</v>
      </c>
      <c r="F6" s="7" t="s">
        <v>105</v>
      </c>
      <c r="G6" s="7" t="s">
        <v>106</v>
      </c>
      <c r="H6" s="14"/>
    </row>
    <row r="7" spans="1:8" s="21" customFormat="1" ht="409.5" customHeight="1" hidden="1">
      <c r="A7" s="182" t="s">
        <v>183</v>
      </c>
      <c r="B7" s="182" t="s">
        <v>184</v>
      </c>
      <c r="C7" s="183">
        <f>SUBTOTAL(9,C8:C22)</f>
        <v>361564.92</v>
      </c>
      <c r="D7" s="183">
        <f>SUBTOTAL(9,D8:D22)</f>
        <v>694426.74</v>
      </c>
      <c r="E7" s="183">
        <f>SUBTOTAL(9,E8:E22)</f>
        <v>1261312</v>
      </c>
      <c r="F7" s="183">
        <f>SUBTOTAL(9,F8:F22)</f>
        <v>1265184</v>
      </c>
      <c r="G7" s="183">
        <f>SUBTOTAL(9,G8:G22)</f>
        <v>1268136</v>
      </c>
      <c r="H7" s="14"/>
    </row>
    <row r="8" spans="1:8" s="21" customFormat="1" ht="20.25" customHeight="1" hidden="1">
      <c r="A8" s="93"/>
      <c r="B8" s="184"/>
      <c r="C8" s="81"/>
      <c r="D8" s="81"/>
      <c r="E8" s="81"/>
      <c r="F8" s="81"/>
      <c r="G8" s="81"/>
      <c r="H8" s="14"/>
    </row>
    <row r="9" spans="1:8" s="22" customFormat="1" ht="409.5" customHeight="1" hidden="1">
      <c r="A9" s="185" t="s">
        <v>183</v>
      </c>
      <c r="B9" s="185" t="s">
        <v>184</v>
      </c>
      <c r="C9" s="186">
        <f>SUBTOTAL(9,C10:C21)</f>
        <v>361564.92</v>
      </c>
      <c r="D9" s="186">
        <f>SUBTOTAL(9,D10:D21)</f>
        <v>694426.74</v>
      </c>
      <c r="E9" s="186">
        <f>SUBTOTAL(9,E10:E21)</f>
        <v>1261312</v>
      </c>
      <c r="F9" s="186">
        <f>SUBTOTAL(9,F10:F21)</f>
        <v>1265184</v>
      </c>
      <c r="G9" s="186">
        <f>SUBTOTAL(9,G10:G21)</f>
        <v>1268136</v>
      </c>
      <c r="H9" s="187"/>
    </row>
    <row r="10" spans="1:8" ht="20.25" customHeight="1" hidden="1">
      <c r="A10" s="93"/>
      <c r="B10" s="184"/>
      <c r="C10" s="81"/>
      <c r="D10" s="81"/>
      <c r="E10" s="81"/>
      <c r="F10" s="81"/>
      <c r="G10" s="81"/>
      <c r="H10" s="14"/>
    </row>
    <row r="11" spans="1:8" ht="409.5" customHeight="1" hidden="1">
      <c r="A11" s="188" t="s">
        <v>183</v>
      </c>
      <c r="B11" s="188" t="s">
        <v>184</v>
      </c>
      <c r="C11" s="189">
        <f>SUBTOTAL(9,C12:C20)</f>
        <v>361564.92</v>
      </c>
      <c r="D11" s="189">
        <f>SUBTOTAL(9,D12:D20)</f>
        <v>694426.74</v>
      </c>
      <c r="E11" s="189">
        <f>SUBTOTAL(9,E12:E20)</f>
        <v>1261312</v>
      </c>
      <c r="F11" s="189">
        <f>SUBTOTAL(9,F12:F20)</f>
        <v>1265184</v>
      </c>
      <c r="G11" s="189">
        <f>SUBTOTAL(9,G12:G20)</f>
        <v>1268136</v>
      </c>
      <c r="H11" s="14"/>
    </row>
    <row r="12" spans="1:8" ht="20.25" customHeight="1" hidden="1">
      <c r="A12" s="93"/>
      <c r="B12" s="184"/>
      <c r="C12" s="81"/>
      <c r="D12" s="81"/>
      <c r="E12" s="81"/>
      <c r="F12" s="81"/>
      <c r="G12" s="81"/>
      <c r="H12" s="14"/>
    </row>
    <row r="13" spans="1:7" s="14" customFormat="1" ht="409.5" customHeight="1" hidden="1">
      <c r="A13" s="64" t="s">
        <v>183</v>
      </c>
      <c r="B13" s="64" t="s">
        <v>184</v>
      </c>
      <c r="C13" s="65">
        <f>SUBTOTAL(9,C14:C19)</f>
        <v>361564.92</v>
      </c>
      <c r="D13" s="65">
        <f>SUBTOTAL(9,D14:D19)</f>
        <v>694426.74</v>
      </c>
      <c r="E13" s="65">
        <f>SUBTOTAL(9,E14:E19)</f>
        <v>1261312</v>
      </c>
      <c r="F13" s="65">
        <f>SUBTOTAL(9,F14:F19)</f>
        <v>1265184</v>
      </c>
      <c r="G13" s="65">
        <f>SUBTOTAL(9,G14:G19)</f>
        <v>1268136</v>
      </c>
    </row>
    <row r="14" spans="1:8" ht="20.25" customHeight="1" hidden="1">
      <c r="A14" s="93"/>
      <c r="B14" s="184"/>
      <c r="C14" s="81"/>
      <c r="D14" s="81"/>
      <c r="E14" s="81"/>
      <c r="F14" s="81"/>
      <c r="G14" s="81"/>
      <c r="H14" s="14"/>
    </row>
    <row r="15" spans="1:8" s="13" customFormat="1" ht="409.5" customHeight="1" hidden="1">
      <c r="A15" s="190" t="s">
        <v>183</v>
      </c>
      <c r="B15" s="190" t="s">
        <v>184</v>
      </c>
      <c r="C15" s="191">
        <f>SUBTOTAL(9,C16:C18)</f>
        <v>361564.92</v>
      </c>
      <c r="D15" s="191">
        <f>SUBTOTAL(9,D16:D18)</f>
        <v>694426.74</v>
      </c>
      <c r="E15" s="191">
        <f>SUBTOTAL(9,E16:E18)</f>
        <v>1261312</v>
      </c>
      <c r="F15" s="191">
        <f>SUBTOTAL(9,F16:F18)</f>
        <v>1265184</v>
      </c>
      <c r="G15" s="191">
        <f>SUBTOTAL(9,G16:G18)</f>
        <v>1268136</v>
      </c>
      <c r="H15" s="14"/>
    </row>
    <row r="16" spans="1:8" ht="20.25" customHeight="1" hidden="1">
      <c r="A16" s="93"/>
      <c r="B16" s="184"/>
      <c r="C16" s="81"/>
      <c r="D16" s="81"/>
      <c r="E16" s="81"/>
      <c r="F16" s="81"/>
      <c r="G16" s="81"/>
      <c r="H16" s="14"/>
    </row>
    <row r="17" spans="1:8" s="13" customFormat="1" ht="15" customHeight="1">
      <c r="A17" s="192" t="s">
        <v>183</v>
      </c>
      <c r="B17" s="192" t="s">
        <v>184</v>
      </c>
      <c r="C17" s="193">
        <v>361564.92</v>
      </c>
      <c r="D17" s="193">
        <v>694426.74</v>
      </c>
      <c r="E17" s="193">
        <v>1261312</v>
      </c>
      <c r="F17" s="194">
        <v>1265184</v>
      </c>
      <c r="G17" s="194">
        <v>1268136</v>
      </c>
      <c r="H17" s="14"/>
    </row>
    <row r="18" spans="1:8" ht="20.25" customHeight="1" hidden="1">
      <c r="A18" s="184"/>
      <c r="B18" s="93"/>
      <c r="C18" s="81"/>
      <c r="D18" s="81"/>
      <c r="E18" s="81"/>
      <c r="F18" s="195"/>
      <c r="G18" s="195"/>
      <c r="H18" s="14"/>
    </row>
    <row r="19" spans="1:8" ht="20.25" customHeight="1" hidden="1">
      <c r="A19" s="184"/>
      <c r="B19" s="93"/>
      <c r="C19" s="81"/>
      <c r="D19" s="81"/>
      <c r="E19" s="81"/>
      <c r="F19" s="195"/>
      <c r="G19" s="195"/>
      <c r="H19" s="14"/>
    </row>
    <row r="20" spans="1:8" ht="20.25" customHeight="1" hidden="1">
      <c r="A20" s="184"/>
      <c r="B20" s="93"/>
      <c r="C20" s="81"/>
      <c r="D20" s="81"/>
      <c r="E20" s="81"/>
      <c r="F20" s="195"/>
      <c r="G20" s="195"/>
      <c r="H20" s="14"/>
    </row>
    <row r="21" spans="1:8" ht="20.25" customHeight="1" hidden="1">
      <c r="A21" s="184"/>
      <c r="B21" s="93"/>
      <c r="C21" s="81"/>
      <c r="D21" s="81"/>
      <c r="E21" s="81"/>
      <c r="F21" s="195"/>
      <c r="G21" s="195"/>
      <c r="H21" s="14"/>
    </row>
    <row r="22" spans="1:8" ht="20.25" customHeight="1" hidden="1">
      <c r="A22" s="184"/>
      <c r="B22" s="184"/>
      <c r="C22" s="81"/>
      <c r="D22" s="81"/>
      <c r="E22" s="81"/>
      <c r="F22" s="195"/>
      <c r="G22" s="195"/>
      <c r="H22" s="14"/>
    </row>
    <row r="23" spans="1:8" s="21" customFormat="1" ht="409.5" customHeight="1" hidden="1">
      <c r="A23" s="182" t="s">
        <v>4</v>
      </c>
      <c r="B23" s="182" t="s">
        <v>185</v>
      </c>
      <c r="C23" s="183">
        <f>SUBTOTAL(9,C24:C38)</f>
        <v>84560.42</v>
      </c>
      <c r="D23" s="183">
        <f>SUBTOTAL(9,D24:D38)</f>
        <v>86017</v>
      </c>
      <c r="E23" s="183">
        <f>SUBTOTAL(9,E24:E38)</f>
        <v>86000</v>
      </c>
      <c r="F23" s="196">
        <f>SUBTOTAL(9,F24:F38)</f>
        <v>90000</v>
      </c>
      <c r="G23" s="196">
        <f>SUBTOTAL(9,G24:G38)</f>
        <v>95000</v>
      </c>
      <c r="H23" s="14"/>
    </row>
    <row r="24" spans="1:8" s="21" customFormat="1" ht="20.25" customHeight="1" hidden="1">
      <c r="A24" s="93"/>
      <c r="B24" s="184"/>
      <c r="C24" s="81"/>
      <c r="D24" s="81"/>
      <c r="E24" s="81"/>
      <c r="F24" s="195"/>
      <c r="G24" s="195"/>
      <c r="H24" s="14"/>
    </row>
    <row r="25" spans="1:8" s="22" customFormat="1" ht="409.5" customHeight="1" hidden="1">
      <c r="A25" s="185" t="s">
        <v>4</v>
      </c>
      <c r="B25" s="185" t="s">
        <v>185</v>
      </c>
      <c r="C25" s="186">
        <f>SUBTOTAL(9,C26:C37)</f>
        <v>84560.42</v>
      </c>
      <c r="D25" s="186">
        <f>SUBTOTAL(9,D26:D37)</f>
        <v>86017</v>
      </c>
      <c r="E25" s="186">
        <f>SUBTOTAL(9,E26:E37)</f>
        <v>86000</v>
      </c>
      <c r="F25" s="197">
        <f>SUBTOTAL(9,F26:F37)</f>
        <v>90000</v>
      </c>
      <c r="G25" s="197">
        <f>SUBTOTAL(9,G26:G37)</f>
        <v>95000</v>
      </c>
      <c r="H25" s="187"/>
    </row>
    <row r="26" spans="1:8" ht="20.25" customHeight="1" hidden="1">
      <c r="A26" s="93"/>
      <c r="B26" s="184"/>
      <c r="C26" s="81"/>
      <c r="D26" s="81"/>
      <c r="E26" s="81"/>
      <c r="F26" s="195"/>
      <c r="G26" s="195"/>
      <c r="H26" s="14"/>
    </row>
    <row r="27" spans="1:8" ht="409.5" customHeight="1" hidden="1">
      <c r="A27" s="188" t="s">
        <v>4</v>
      </c>
      <c r="B27" s="188" t="s">
        <v>185</v>
      </c>
      <c r="C27" s="189">
        <f>SUBTOTAL(9,C28:C36)</f>
        <v>84560.42</v>
      </c>
      <c r="D27" s="189">
        <f>SUBTOTAL(9,D28:D36)</f>
        <v>86017</v>
      </c>
      <c r="E27" s="189">
        <f>SUBTOTAL(9,E28:E36)</f>
        <v>86000</v>
      </c>
      <c r="F27" s="198">
        <f>SUBTOTAL(9,F28:F36)</f>
        <v>90000</v>
      </c>
      <c r="G27" s="198">
        <f>SUBTOTAL(9,G28:G36)</f>
        <v>95000</v>
      </c>
      <c r="H27" s="14"/>
    </row>
    <row r="28" spans="1:8" ht="20.25" customHeight="1" hidden="1">
      <c r="A28" s="93"/>
      <c r="B28" s="184"/>
      <c r="C28" s="81"/>
      <c r="D28" s="81"/>
      <c r="E28" s="81"/>
      <c r="F28" s="195"/>
      <c r="G28" s="195"/>
      <c r="H28" s="14"/>
    </row>
    <row r="29" spans="1:7" s="14" customFormat="1" ht="409.5" customHeight="1" hidden="1">
      <c r="A29" s="64" t="s">
        <v>4</v>
      </c>
      <c r="B29" s="64" t="s">
        <v>185</v>
      </c>
      <c r="C29" s="65">
        <f>SUBTOTAL(9,C30:C35)</f>
        <v>84560.42</v>
      </c>
      <c r="D29" s="65">
        <f>SUBTOTAL(9,D30:D35)</f>
        <v>86017</v>
      </c>
      <c r="E29" s="65">
        <f>SUBTOTAL(9,E30:E35)</f>
        <v>86000</v>
      </c>
      <c r="F29" s="142">
        <f>SUBTOTAL(9,F30:F35)</f>
        <v>90000</v>
      </c>
      <c r="G29" s="142">
        <f>SUBTOTAL(9,G30:G35)</f>
        <v>95000</v>
      </c>
    </row>
    <row r="30" spans="1:8" ht="20.25" customHeight="1" hidden="1">
      <c r="A30" s="93"/>
      <c r="B30" s="184"/>
      <c r="C30" s="81"/>
      <c r="D30" s="81"/>
      <c r="E30" s="81"/>
      <c r="F30" s="195"/>
      <c r="G30" s="195"/>
      <c r="H30" s="14"/>
    </row>
    <row r="31" spans="1:8" s="13" customFormat="1" ht="409.5" customHeight="1" hidden="1">
      <c r="A31" s="190" t="s">
        <v>4</v>
      </c>
      <c r="B31" s="190" t="s">
        <v>185</v>
      </c>
      <c r="C31" s="191">
        <f>SUBTOTAL(9,C32:C34)</f>
        <v>84560.42</v>
      </c>
      <c r="D31" s="191">
        <f>SUBTOTAL(9,D32:D34)</f>
        <v>86017</v>
      </c>
      <c r="E31" s="191">
        <f>SUBTOTAL(9,E32:E34)</f>
        <v>86000</v>
      </c>
      <c r="F31" s="199">
        <f>SUBTOTAL(9,F32:F34)</f>
        <v>90000</v>
      </c>
      <c r="G31" s="199">
        <f>SUBTOTAL(9,G32:G34)</f>
        <v>95000</v>
      </c>
      <c r="H31" s="14"/>
    </row>
    <row r="32" spans="1:8" ht="20.25" customHeight="1" hidden="1">
      <c r="A32" s="93"/>
      <c r="B32" s="184"/>
      <c r="C32" s="81"/>
      <c r="D32" s="81"/>
      <c r="E32" s="81"/>
      <c r="F32" s="195"/>
      <c r="G32" s="195"/>
      <c r="H32" s="14"/>
    </row>
    <row r="33" spans="1:8" s="13" customFormat="1" ht="15" customHeight="1">
      <c r="A33" s="192" t="s">
        <v>4</v>
      </c>
      <c r="B33" s="192" t="s">
        <v>185</v>
      </c>
      <c r="C33" s="193">
        <v>84560.42</v>
      </c>
      <c r="D33" s="193">
        <v>86017</v>
      </c>
      <c r="E33" s="193">
        <v>86000</v>
      </c>
      <c r="F33" s="194">
        <v>90000</v>
      </c>
      <c r="G33" s="194">
        <v>95000</v>
      </c>
      <c r="H33" s="14"/>
    </row>
    <row r="34" spans="1:8" ht="20.25" customHeight="1" hidden="1">
      <c r="A34" s="184"/>
      <c r="B34" s="93"/>
      <c r="C34" s="81"/>
      <c r="D34" s="81"/>
      <c r="E34" s="81"/>
      <c r="F34" s="195"/>
      <c r="G34" s="195"/>
      <c r="H34" s="14"/>
    </row>
    <row r="35" spans="1:8" ht="20.25" customHeight="1" hidden="1">
      <c r="A35" s="184"/>
      <c r="B35" s="93"/>
      <c r="C35" s="81"/>
      <c r="D35" s="81"/>
      <c r="E35" s="81"/>
      <c r="F35" s="195"/>
      <c r="G35" s="195"/>
      <c r="H35" s="14"/>
    </row>
    <row r="36" spans="1:8" ht="20.25" customHeight="1" hidden="1">
      <c r="A36" s="184"/>
      <c r="B36" s="93"/>
      <c r="C36" s="81"/>
      <c r="D36" s="81"/>
      <c r="E36" s="81"/>
      <c r="F36" s="195"/>
      <c r="G36" s="195"/>
      <c r="H36" s="14"/>
    </row>
    <row r="37" spans="1:8" ht="20.25" customHeight="1" hidden="1">
      <c r="A37" s="184"/>
      <c r="B37" s="93"/>
      <c r="C37" s="81"/>
      <c r="D37" s="81"/>
      <c r="E37" s="81"/>
      <c r="F37" s="195"/>
      <c r="G37" s="195"/>
      <c r="H37" s="14"/>
    </row>
    <row r="38" spans="1:8" ht="20.25" customHeight="1" hidden="1">
      <c r="A38" s="184"/>
      <c r="B38" s="184"/>
      <c r="C38" s="81"/>
      <c r="D38" s="81"/>
      <c r="E38" s="81"/>
      <c r="F38" s="195"/>
      <c r="G38" s="195"/>
      <c r="H38" s="14"/>
    </row>
    <row r="39" spans="1:8" s="21" customFormat="1" ht="409.5" customHeight="1" hidden="1">
      <c r="A39" s="182" t="s">
        <v>186</v>
      </c>
      <c r="B39" s="182" t="s">
        <v>187</v>
      </c>
      <c r="C39" s="183">
        <f>SUBTOTAL(9,C40:C54)</f>
        <v>244100.74</v>
      </c>
      <c r="D39" s="183">
        <f>SUBTOTAL(9,D40:D54)</f>
        <v>300881.46</v>
      </c>
      <c r="E39" s="183">
        <f>SUBTOTAL(9,E40:E54)</f>
        <v>309020</v>
      </c>
      <c r="F39" s="196">
        <f>SUBTOTAL(9,F40:F54)</f>
        <v>310720</v>
      </c>
      <c r="G39" s="196">
        <f>SUBTOTAL(9,G40:G54)</f>
        <v>312020</v>
      </c>
      <c r="H39" s="14"/>
    </row>
    <row r="40" spans="1:8" s="21" customFormat="1" ht="20.25" customHeight="1" hidden="1">
      <c r="A40" s="93"/>
      <c r="B40" s="184"/>
      <c r="C40" s="81"/>
      <c r="D40" s="81"/>
      <c r="E40" s="81"/>
      <c r="F40" s="195"/>
      <c r="G40" s="195"/>
      <c r="H40" s="14"/>
    </row>
    <row r="41" spans="1:8" s="22" customFormat="1" ht="409.5" customHeight="1" hidden="1">
      <c r="A41" s="185" t="s">
        <v>186</v>
      </c>
      <c r="B41" s="185" t="s">
        <v>187</v>
      </c>
      <c r="C41" s="186">
        <f>SUBTOTAL(9,C42:C53)</f>
        <v>244100.74</v>
      </c>
      <c r="D41" s="186">
        <f>SUBTOTAL(9,D42:D53)</f>
        <v>300881.46</v>
      </c>
      <c r="E41" s="186">
        <f>SUBTOTAL(9,E42:E53)</f>
        <v>309020</v>
      </c>
      <c r="F41" s="197">
        <f>SUBTOTAL(9,F42:F53)</f>
        <v>310720</v>
      </c>
      <c r="G41" s="197">
        <f>SUBTOTAL(9,G42:G53)</f>
        <v>312020</v>
      </c>
      <c r="H41" s="187"/>
    </row>
    <row r="42" spans="1:8" ht="20.25" customHeight="1" hidden="1">
      <c r="A42" s="93"/>
      <c r="B42" s="184"/>
      <c r="C42" s="81"/>
      <c r="D42" s="81"/>
      <c r="E42" s="81"/>
      <c r="F42" s="195"/>
      <c r="G42" s="195"/>
      <c r="H42" s="14"/>
    </row>
    <row r="43" spans="1:8" ht="409.5" customHeight="1" hidden="1">
      <c r="A43" s="188" t="s">
        <v>186</v>
      </c>
      <c r="B43" s="188" t="s">
        <v>187</v>
      </c>
      <c r="C43" s="189">
        <f>SUBTOTAL(9,C44:C52)</f>
        <v>244100.74</v>
      </c>
      <c r="D43" s="189">
        <f>SUBTOTAL(9,D44:D52)</f>
        <v>300881.46</v>
      </c>
      <c r="E43" s="189">
        <f>SUBTOTAL(9,E44:E52)</f>
        <v>309020</v>
      </c>
      <c r="F43" s="198">
        <f>SUBTOTAL(9,F44:F52)</f>
        <v>310720</v>
      </c>
      <c r="G43" s="198">
        <f>SUBTOTAL(9,G44:G52)</f>
        <v>312020</v>
      </c>
      <c r="H43" s="14"/>
    </row>
    <row r="44" spans="1:8" ht="20.25" customHeight="1" hidden="1">
      <c r="A44" s="93"/>
      <c r="B44" s="184"/>
      <c r="C44" s="81"/>
      <c r="D44" s="81"/>
      <c r="E44" s="81"/>
      <c r="F44" s="195"/>
      <c r="G44" s="195"/>
      <c r="H44" s="14"/>
    </row>
    <row r="45" spans="1:7" s="14" customFormat="1" ht="409.5" customHeight="1" hidden="1">
      <c r="A45" s="64" t="s">
        <v>186</v>
      </c>
      <c r="B45" s="64" t="s">
        <v>187</v>
      </c>
      <c r="C45" s="65">
        <f>SUBTOTAL(9,C46:C51)</f>
        <v>244100.74</v>
      </c>
      <c r="D45" s="65">
        <f>SUBTOTAL(9,D46:D51)</f>
        <v>300881.46</v>
      </c>
      <c r="E45" s="65">
        <f>SUBTOTAL(9,E46:E51)</f>
        <v>309020</v>
      </c>
      <c r="F45" s="142">
        <f>SUBTOTAL(9,F46:F51)</f>
        <v>310720</v>
      </c>
      <c r="G45" s="142">
        <f>SUBTOTAL(9,G46:G51)</f>
        <v>312020</v>
      </c>
    </row>
    <row r="46" spans="1:8" ht="20.25" customHeight="1" hidden="1">
      <c r="A46" s="93"/>
      <c r="B46" s="184"/>
      <c r="C46" s="81"/>
      <c r="D46" s="81"/>
      <c r="E46" s="81"/>
      <c r="F46" s="195"/>
      <c r="G46" s="195"/>
      <c r="H46" s="14"/>
    </row>
    <row r="47" spans="1:8" s="13" customFormat="1" ht="409.5" customHeight="1" hidden="1">
      <c r="A47" s="190" t="s">
        <v>186</v>
      </c>
      <c r="B47" s="190" t="s">
        <v>187</v>
      </c>
      <c r="C47" s="191">
        <f>SUBTOTAL(9,C48:C50)</f>
        <v>244100.74</v>
      </c>
      <c r="D47" s="191">
        <f>SUBTOTAL(9,D48:D50)</f>
        <v>300881.46</v>
      </c>
      <c r="E47" s="191">
        <f>SUBTOTAL(9,E48:E50)</f>
        <v>309020</v>
      </c>
      <c r="F47" s="199">
        <f>SUBTOTAL(9,F48:F50)</f>
        <v>310720</v>
      </c>
      <c r="G47" s="199">
        <f>SUBTOTAL(9,G48:G50)</f>
        <v>312020</v>
      </c>
      <c r="H47" s="14"/>
    </row>
    <row r="48" spans="1:8" ht="20.25" customHeight="1" hidden="1">
      <c r="A48" s="93"/>
      <c r="B48" s="184"/>
      <c r="C48" s="81"/>
      <c r="D48" s="81"/>
      <c r="E48" s="81"/>
      <c r="F48" s="195"/>
      <c r="G48" s="195"/>
      <c r="H48" s="14"/>
    </row>
    <row r="49" spans="1:8" s="13" customFormat="1" ht="15" customHeight="1">
      <c r="A49" s="192" t="s">
        <v>186</v>
      </c>
      <c r="B49" s="192" t="s">
        <v>187</v>
      </c>
      <c r="C49" s="193">
        <v>244100.74</v>
      </c>
      <c r="D49" s="193">
        <v>300881.46</v>
      </c>
      <c r="E49" s="193">
        <v>309020</v>
      </c>
      <c r="F49" s="194">
        <v>310720</v>
      </c>
      <c r="G49" s="194">
        <v>312020</v>
      </c>
      <c r="H49" s="14"/>
    </row>
    <row r="50" spans="1:8" ht="20.25" customHeight="1" hidden="1">
      <c r="A50" s="184"/>
      <c r="B50" s="93"/>
      <c r="C50" s="81"/>
      <c r="D50" s="81"/>
      <c r="E50" s="81"/>
      <c r="F50" s="195"/>
      <c r="G50" s="195"/>
      <c r="H50" s="14"/>
    </row>
    <row r="51" spans="1:8" ht="20.25" customHeight="1" hidden="1">
      <c r="A51" s="184"/>
      <c r="B51" s="93"/>
      <c r="C51" s="81"/>
      <c r="D51" s="81"/>
      <c r="E51" s="81"/>
      <c r="F51" s="195"/>
      <c r="G51" s="195"/>
      <c r="H51" s="14"/>
    </row>
    <row r="52" spans="1:8" ht="20.25" customHeight="1" hidden="1">
      <c r="A52" s="184"/>
      <c r="B52" s="93"/>
      <c r="C52" s="81"/>
      <c r="D52" s="81"/>
      <c r="E52" s="81"/>
      <c r="F52" s="195"/>
      <c r="G52" s="195"/>
      <c r="H52" s="14"/>
    </row>
    <row r="53" spans="1:8" ht="20.25" customHeight="1" hidden="1">
      <c r="A53" s="184"/>
      <c r="B53" s="93"/>
      <c r="C53" s="81"/>
      <c r="D53" s="81"/>
      <c r="E53" s="81"/>
      <c r="F53" s="195"/>
      <c r="G53" s="195"/>
      <c r="H53" s="14"/>
    </row>
    <row r="54" spans="1:8" ht="20.25" customHeight="1" hidden="1">
      <c r="A54" s="184"/>
      <c r="B54" s="184"/>
      <c r="C54" s="81"/>
      <c r="D54" s="81"/>
      <c r="E54" s="81"/>
      <c r="F54" s="195"/>
      <c r="G54" s="195"/>
      <c r="H54" s="14"/>
    </row>
    <row r="55" spans="1:8" s="21" customFormat="1" ht="409.5" customHeight="1" hidden="1">
      <c r="A55" s="182" t="s">
        <v>188</v>
      </c>
      <c r="B55" s="182" t="s">
        <v>189</v>
      </c>
      <c r="C55" s="183">
        <f>SUBTOTAL(9,C56:C70)</f>
        <v>16240.68</v>
      </c>
      <c r="D55" s="183">
        <f>SUBTOTAL(9,D56:D70)</f>
        <v>25309</v>
      </c>
      <c r="E55" s="183">
        <f>SUBTOTAL(9,E56:E70)</f>
        <v>15900</v>
      </c>
      <c r="F55" s="196">
        <f>SUBTOTAL(9,F56:F70)</f>
        <v>15900</v>
      </c>
      <c r="G55" s="196">
        <f>SUBTOTAL(9,G56:G70)</f>
        <v>15900</v>
      </c>
      <c r="H55" s="14"/>
    </row>
    <row r="56" spans="1:8" s="21" customFormat="1" ht="20.25" customHeight="1" hidden="1">
      <c r="A56" s="93"/>
      <c r="B56" s="184"/>
      <c r="C56" s="81"/>
      <c r="D56" s="81"/>
      <c r="E56" s="81"/>
      <c r="F56" s="195"/>
      <c r="G56" s="195"/>
      <c r="H56" s="14"/>
    </row>
    <row r="57" spans="1:8" s="22" customFormat="1" ht="409.5" customHeight="1" hidden="1">
      <c r="A57" s="185" t="s">
        <v>188</v>
      </c>
      <c r="B57" s="185" t="s">
        <v>189</v>
      </c>
      <c r="C57" s="186">
        <f>SUBTOTAL(9,C58:C69)</f>
        <v>16240.68</v>
      </c>
      <c r="D57" s="186">
        <f>SUBTOTAL(9,D58:D69)</f>
        <v>25309</v>
      </c>
      <c r="E57" s="186">
        <f>SUBTOTAL(9,E58:E69)</f>
        <v>15900</v>
      </c>
      <c r="F57" s="197">
        <f>SUBTOTAL(9,F58:F69)</f>
        <v>15900</v>
      </c>
      <c r="G57" s="197">
        <f>SUBTOTAL(9,G58:G69)</f>
        <v>15900</v>
      </c>
      <c r="H57" s="187"/>
    </row>
    <row r="58" spans="1:8" ht="20.25" customHeight="1" hidden="1">
      <c r="A58" s="93"/>
      <c r="B58" s="184"/>
      <c r="C58" s="81"/>
      <c r="D58" s="81"/>
      <c r="E58" s="81"/>
      <c r="F58" s="195"/>
      <c r="G58" s="195"/>
      <c r="H58" s="14"/>
    </row>
    <row r="59" spans="1:8" ht="409.5" customHeight="1" hidden="1">
      <c r="A59" s="188" t="s">
        <v>188</v>
      </c>
      <c r="B59" s="188" t="s">
        <v>189</v>
      </c>
      <c r="C59" s="189">
        <f>SUBTOTAL(9,C60:C68)</f>
        <v>16240.68</v>
      </c>
      <c r="D59" s="189">
        <f>SUBTOTAL(9,D60:D68)</f>
        <v>25309</v>
      </c>
      <c r="E59" s="189">
        <f>SUBTOTAL(9,E60:E68)</f>
        <v>15900</v>
      </c>
      <c r="F59" s="198">
        <f>SUBTOTAL(9,F60:F68)</f>
        <v>15900</v>
      </c>
      <c r="G59" s="198">
        <f>SUBTOTAL(9,G60:G68)</f>
        <v>15900</v>
      </c>
      <c r="H59" s="14"/>
    </row>
    <row r="60" spans="1:8" ht="20.25" customHeight="1" hidden="1">
      <c r="A60" s="93"/>
      <c r="B60" s="184"/>
      <c r="C60" s="81"/>
      <c r="D60" s="81"/>
      <c r="E60" s="81"/>
      <c r="F60" s="195"/>
      <c r="G60" s="195"/>
      <c r="H60" s="14"/>
    </row>
    <row r="61" spans="1:7" s="14" customFormat="1" ht="409.5" customHeight="1" hidden="1">
      <c r="A61" s="64" t="s">
        <v>188</v>
      </c>
      <c r="B61" s="64" t="s">
        <v>189</v>
      </c>
      <c r="C61" s="65">
        <f>SUBTOTAL(9,C62:C67)</f>
        <v>16240.68</v>
      </c>
      <c r="D61" s="65">
        <f>SUBTOTAL(9,D62:D67)</f>
        <v>25309</v>
      </c>
      <c r="E61" s="65">
        <f>SUBTOTAL(9,E62:E67)</f>
        <v>15900</v>
      </c>
      <c r="F61" s="142">
        <f>SUBTOTAL(9,F62:F67)</f>
        <v>15900</v>
      </c>
      <c r="G61" s="142">
        <f>SUBTOTAL(9,G62:G67)</f>
        <v>15900</v>
      </c>
    </row>
    <row r="62" spans="1:8" ht="20.25" customHeight="1" hidden="1">
      <c r="A62" s="93"/>
      <c r="B62" s="184"/>
      <c r="C62" s="81"/>
      <c r="D62" s="81"/>
      <c r="E62" s="81"/>
      <c r="F62" s="195"/>
      <c r="G62" s="195"/>
      <c r="H62" s="14"/>
    </row>
    <row r="63" spans="1:8" s="13" customFormat="1" ht="409.5" customHeight="1" hidden="1">
      <c r="A63" s="190" t="s">
        <v>188</v>
      </c>
      <c r="B63" s="190" t="s">
        <v>189</v>
      </c>
      <c r="C63" s="191">
        <f>SUBTOTAL(9,C64:C66)</f>
        <v>16240.68</v>
      </c>
      <c r="D63" s="191">
        <f>SUBTOTAL(9,D64:D66)</f>
        <v>25309</v>
      </c>
      <c r="E63" s="191">
        <f>SUBTOTAL(9,E64:E66)</f>
        <v>15900</v>
      </c>
      <c r="F63" s="199">
        <f>SUBTOTAL(9,F64:F66)</f>
        <v>15900</v>
      </c>
      <c r="G63" s="199">
        <f>SUBTOTAL(9,G64:G66)</f>
        <v>15900</v>
      </c>
      <c r="H63" s="14"/>
    </row>
    <row r="64" spans="1:8" ht="20.25" customHeight="1" hidden="1">
      <c r="A64" s="93"/>
      <c r="B64" s="184"/>
      <c r="C64" s="81"/>
      <c r="D64" s="81"/>
      <c r="E64" s="81"/>
      <c r="F64" s="195"/>
      <c r="G64" s="195"/>
      <c r="H64" s="14"/>
    </row>
    <row r="65" spans="1:8" s="13" customFormat="1" ht="15" customHeight="1">
      <c r="A65" s="192" t="s">
        <v>188</v>
      </c>
      <c r="B65" s="192" t="s">
        <v>189</v>
      </c>
      <c r="C65" s="193">
        <v>16240.68</v>
      </c>
      <c r="D65" s="193">
        <v>25309</v>
      </c>
      <c r="E65" s="193">
        <v>15900</v>
      </c>
      <c r="F65" s="194">
        <v>15900</v>
      </c>
      <c r="G65" s="194">
        <v>15900</v>
      </c>
      <c r="H65" s="14"/>
    </row>
    <row r="66" spans="1:8" ht="20.25" customHeight="1" hidden="1">
      <c r="A66" s="184"/>
      <c r="B66" s="93"/>
      <c r="C66" s="81"/>
      <c r="D66" s="81"/>
      <c r="E66" s="81"/>
      <c r="F66" s="195"/>
      <c r="G66" s="195"/>
      <c r="H66" s="14"/>
    </row>
    <row r="67" spans="1:8" ht="20.25" customHeight="1" hidden="1">
      <c r="A67" s="184"/>
      <c r="B67" s="93"/>
      <c r="C67" s="81"/>
      <c r="D67" s="81"/>
      <c r="E67" s="81"/>
      <c r="F67" s="195"/>
      <c r="G67" s="195"/>
      <c r="H67" s="14"/>
    </row>
    <row r="68" spans="1:8" ht="20.25" customHeight="1" hidden="1">
      <c r="A68" s="184"/>
      <c r="B68" s="93"/>
      <c r="C68" s="81"/>
      <c r="D68" s="81"/>
      <c r="E68" s="81"/>
      <c r="F68" s="195"/>
      <c r="G68" s="195"/>
      <c r="H68" s="14"/>
    </row>
    <row r="69" spans="1:8" ht="20.25" customHeight="1" hidden="1">
      <c r="A69" s="184"/>
      <c r="B69" s="93"/>
      <c r="C69" s="81"/>
      <c r="D69" s="81"/>
      <c r="E69" s="81"/>
      <c r="F69" s="195"/>
      <c r="G69" s="195"/>
      <c r="H69" s="14"/>
    </row>
    <row r="70" spans="1:8" ht="20.25" customHeight="1" hidden="1">
      <c r="A70" s="184"/>
      <c r="B70" s="184"/>
      <c r="C70" s="81"/>
      <c r="D70" s="81"/>
      <c r="E70" s="81"/>
      <c r="F70" s="195"/>
      <c r="G70" s="195"/>
      <c r="H70" s="14"/>
    </row>
    <row r="71" spans="1:8" s="21" customFormat="1" ht="409.5" customHeight="1" hidden="1">
      <c r="A71" s="182" t="s">
        <v>190</v>
      </c>
      <c r="B71" s="182" t="s">
        <v>191</v>
      </c>
      <c r="C71" s="183">
        <f>SUBTOTAL(9,C72:C86)</f>
        <v>0</v>
      </c>
      <c r="D71" s="183">
        <f>SUBTOTAL(9,D72:D86)</f>
        <v>15000</v>
      </c>
      <c r="E71" s="183">
        <f>SUBTOTAL(9,E72:E86)</f>
        <v>0</v>
      </c>
      <c r="F71" s="196">
        <f>SUBTOTAL(9,F72:F86)</f>
        <v>0</v>
      </c>
      <c r="G71" s="196">
        <f>SUBTOTAL(9,G72:G86)</f>
        <v>0</v>
      </c>
      <c r="H71" s="14"/>
    </row>
    <row r="72" spans="1:8" s="21" customFormat="1" ht="20.25" customHeight="1" hidden="1">
      <c r="A72" s="93"/>
      <c r="B72" s="184"/>
      <c r="C72" s="81"/>
      <c r="D72" s="81"/>
      <c r="E72" s="81"/>
      <c r="F72" s="195"/>
      <c r="G72" s="195"/>
      <c r="H72" s="14"/>
    </row>
    <row r="73" spans="1:8" s="22" customFormat="1" ht="409.5" customHeight="1" hidden="1">
      <c r="A73" s="185" t="s">
        <v>190</v>
      </c>
      <c r="B73" s="185" t="s">
        <v>191</v>
      </c>
      <c r="C73" s="186">
        <f>SUBTOTAL(9,C74:C85)</f>
        <v>0</v>
      </c>
      <c r="D73" s="186">
        <f>SUBTOTAL(9,D74:D85)</f>
        <v>15000</v>
      </c>
      <c r="E73" s="186">
        <f>SUBTOTAL(9,E74:E85)</f>
        <v>0</v>
      </c>
      <c r="F73" s="197">
        <f>SUBTOTAL(9,F74:F85)</f>
        <v>0</v>
      </c>
      <c r="G73" s="197">
        <f>SUBTOTAL(9,G74:G85)</f>
        <v>0</v>
      </c>
      <c r="H73" s="187"/>
    </row>
    <row r="74" spans="1:8" ht="20.25" customHeight="1" hidden="1">
      <c r="A74" s="93"/>
      <c r="B74" s="184"/>
      <c r="C74" s="81"/>
      <c r="D74" s="81"/>
      <c r="E74" s="81"/>
      <c r="F74" s="195"/>
      <c r="G74" s="195"/>
      <c r="H74" s="14"/>
    </row>
    <row r="75" spans="1:8" ht="409.5" customHeight="1" hidden="1">
      <c r="A75" s="188" t="s">
        <v>190</v>
      </c>
      <c r="B75" s="188" t="s">
        <v>191</v>
      </c>
      <c r="C75" s="189">
        <f>SUBTOTAL(9,C76:C84)</f>
        <v>0</v>
      </c>
      <c r="D75" s="189">
        <f>SUBTOTAL(9,D76:D84)</f>
        <v>15000</v>
      </c>
      <c r="E75" s="189">
        <f>SUBTOTAL(9,E76:E84)</f>
        <v>0</v>
      </c>
      <c r="F75" s="198">
        <f>SUBTOTAL(9,F76:F84)</f>
        <v>0</v>
      </c>
      <c r="G75" s="198">
        <f>SUBTOTAL(9,G76:G84)</f>
        <v>0</v>
      </c>
      <c r="H75" s="14"/>
    </row>
    <row r="76" spans="1:8" ht="20.25" customHeight="1" hidden="1">
      <c r="A76" s="93"/>
      <c r="B76" s="184"/>
      <c r="C76" s="81"/>
      <c r="D76" s="81"/>
      <c r="E76" s="81"/>
      <c r="F76" s="195"/>
      <c r="G76" s="195"/>
      <c r="H76" s="14"/>
    </row>
    <row r="77" spans="1:7" s="14" customFormat="1" ht="409.5" customHeight="1" hidden="1">
      <c r="A77" s="64" t="s">
        <v>190</v>
      </c>
      <c r="B77" s="64" t="s">
        <v>191</v>
      </c>
      <c r="C77" s="65">
        <f>SUBTOTAL(9,C78:C83)</f>
        <v>0</v>
      </c>
      <c r="D77" s="65">
        <f>SUBTOTAL(9,D78:D83)</f>
        <v>15000</v>
      </c>
      <c r="E77" s="65">
        <f>SUBTOTAL(9,E78:E83)</f>
        <v>0</v>
      </c>
      <c r="F77" s="142">
        <f>SUBTOTAL(9,F78:F83)</f>
        <v>0</v>
      </c>
      <c r="G77" s="142">
        <f>SUBTOTAL(9,G78:G83)</f>
        <v>0</v>
      </c>
    </row>
    <row r="78" spans="1:8" ht="20.25" customHeight="1" hidden="1">
      <c r="A78" s="93"/>
      <c r="B78" s="184"/>
      <c r="C78" s="81"/>
      <c r="D78" s="81"/>
      <c r="E78" s="81"/>
      <c r="F78" s="195"/>
      <c r="G78" s="195"/>
      <c r="H78" s="14"/>
    </row>
    <row r="79" spans="1:8" s="13" customFormat="1" ht="409.5" customHeight="1" hidden="1">
      <c r="A79" s="190" t="s">
        <v>190</v>
      </c>
      <c r="B79" s="190" t="s">
        <v>191</v>
      </c>
      <c r="C79" s="191">
        <f>SUBTOTAL(9,C80:C82)</f>
        <v>0</v>
      </c>
      <c r="D79" s="191">
        <f>SUBTOTAL(9,D80:D82)</f>
        <v>15000</v>
      </c>
      <c r="E79" s="191">
        <f>SUBTOTAL(9,E80:E82)</f>
        <v>0</v>
      </c>
      <c r="F79" s="199">
        <f>SUBTOTAL(9,F80:F82)</f>
        <v>0</v>
      </c>
      <c r="G79" s="199">
        <f>SUBTOTAL(9,G80:G82)</f>
        <v>0</v>
      </c>
      <c r="H79" s="14"/>
    </row>
    <row r="80" spans="1:8" ht="20.25" customHeight="1" hidden="1">
      <c r="A80" s="93"/>
      <c r="B80" s="184"/>
      <c r="C80" s="81"/>
      <c r="D80" s="81"/>
      <c r="E80" s="81"/>
      <c r="F80" s="195"/>
      <c r="G80" s="195"/>
      <c r="H80" s="14"/>
    </row>
    <row r="81" spans="1:8" s="13" customFormat="1" ht="15" customHeight="1">
      <c r="A81" s="192" t="s">
        <v>190</v>
      </c>
      <c r="B81" s="192" t="s">
        <v>191</v>
      </c>
      <c r="C81" s="193">
        <v>0</v>
      </c>
      <c r="D81" s="193">
        <v>15000</v>
      </c>
      <c r="E81" s="193">
        <v>0</v>
      </c>
      <c r="F81" s="194">
        <v>0</v>
      </c>
      <c r="G81" s="194">
        <v>0</v>
      </c>
      <c r="H81" s="14"/>
    </row>
    <row r="82" spans="1:8" ht="20.25" customHeight="1" hidden="1">
      <c r="A82" s="184"/>
      <c r="B82" s="93"/>
      <c r="C82" s="81"/>
      <c r="D82" s="81"/>
      <c r="E82" s="81"/>
      <c r="F82" s="81"/>
      <c r="G82" s="81"/>
      <c r="H82" s="14"/>
    </row>
    <row r="83" spans="1:8" ht="20.25" customHeight="1" hidden="1">
      <c r="A83" s="184"/>
      <c r="B83" s="93"/>
      <c r="C83" s="81"/>
      <c r="D83" s="81"/>
      <c r="E83" s="81"/>
      <c r="F83" s="81"/>
      <c r="G83" s="81"/>
      <c r="H83" s="14"/>
    </row>
    <row r="84" spans="1:8" ht="20.25" customHeight="1" hidden="1">
      <c r="A84" s="184"/>
      <c r="B84" s="93"/>
      <c r="C84" s="81"/>
      <c r="D84" s="81"/>
      <c r="E84" s="81"/>
      <c r="F84" s="81"/>
      <c r="G84" s="81"/>
      <c r="H84" s="14"/>
    </row>
    <row r="85" spans="1:8" ht="20.25" customHeight="1" hidden="1">
      <c r="A85" s="184"/>
      <c r="B85" s="93"/>
      <c r="C85" s="81"/>
      <c r="D85" s="81"/>
      <c r="E85" s="81"/>
      <c r="F85" s="81"/>
      <c r="G85" s="81"/>
      <c r="H85" s="14"/>
    </row>
    <row r="86" spans="1:8" ht="20.25" customHeight="1" hidden="1">
      <c r="A86" s="184"/>
      <c r="B86" s="184"/>
      <c r="C86" s="81"/>
      <c r="D86" s="81"/>
      <c r="E86" s="81"/>
      <c r="F86" s="81"/>
      <c r="G86" s="81"/>
      <c r="H86" s="14"/>
    </row>
    <row r="87" spans="1:8" ht="20.25" customHeight="1" hidden="1">
      <c r="A87" s="184"/>
      <c r="B87" s="184"/>
      <c r="C87" s="81"/>
      <c r="D87" s="81"/>
      <c r="E87" s="81"/>
      <c r="F87" s="81"/>
      <c r="G87" s="81"/>
      <c r="H87" s="14"/>
    </row>
    <row r="88" spans="1:8" ht="20.25" customHeight="1">
      <c r="A88" s="182" t="s">
        <v>93</v>
      </c>
      <c r="B88" s="200"/>
      <c r="C88" s="183">
        <f>SUBTOTAL(9,C17:C87)</f>
        <v>706466.76</v>
      </c>
      <c r="D88" s="183">
        <f>SUBTOTAL(9,D17:D87)</f>
        <v>1121634.2</v>
      </c>
      <c r="E88" s="183">
        <f>SUBTOTAL(9,E17:E87)</f>
        <v>1672232</v>
      </c>
      <c r="F88" s="183">
        <f>SUBTOTAL(9,F17:F87)</f>
        <v>1681804</v>
      </c>
      <c r="G88" s="183">
        <f>SUBTOTAL(9,G17:G87)</f>
        <v>1691056</v>
      </c>
      <c r="H88" s="14"/>
    </row>
    <row r="89" spans="1:8" ht="15">
      <c r="A89" s="14"/>
      <c r="B89" s="4"/>
      <c r="C89" s="193"/>
      <c r="D89" s="193"/>
      <c r="E89" s="193"/>
      <c r="F89" s="193"/>
      <c r="G89" s="193"/>
      <c r="H89" s="14"/>
    </row>
    <row r="90" spans="1:8" ht="63.75" customHeight="1">
      <c r="A90" s="31" t="str">
        <f>A6</f>
        <v>Brojčana oznaka i naziv</v>
      </c>
      <c r="B90" s="32"/>
      <c r="C90" s="7" t="str">
        <f>C6</f>
        <v>Izvršenje 2022.</v>
      </c>
      <c r="D90" s="7" t="str">
        <f>D6</f>
        <v>Proračun 2023.</v>
      </c>
      <c r="E90" s="7" t="str">
        <f>E6</f>
        <v>Plan za 2024.</v>
      </c>
      <c r="F90" s="7" t="str">
        <f>F6</f>
        <v>Projekcija za 2025.</v>
      </c>
      <c r="G90" s="7" t="str">
        <f>G6</f>
        <v>Projekcija za 2026.</v>
      </c>
      <c r="H90" s="14"/>
    </row>
    <row r="91" spans="1:8" s="21" customFormat="1" ht="409.5" customHeight="1" hidden="1">
      <c r="A91" s="182" t="s">
        <v>183</v>
      </c>
      <c r="B91" s="201" t="s">
        <v>184</v>
      </c>
      <c r="C91" s="183">
        <f>SUBTOTAL(9,C92:C115)</f>
        <v>361564.91</v>
      </c>
      <c r="D91" s="183">
        <f>SUBTOTAL(9,D92:D115)</f>
        <v>694426.74</v>
      </c>
      <c r="E91" s="183">
        <f>SUBTOTAL(9,E92:E115)</f>
        <v>1261312</v>
      </c>
      <c r="F91" s="183">
        <f>SUBTOTAL(9,F92:F115)</f>
        <v>1265184</v>
      </c>
      <c r="G91" s="183">
        <f>SUBTOTAL(9,G92:G115)</f>
        <v>1268136</v>
      </c>
      <c r="H91" s="14"/>
    </row>
    <row r="92" spans="1:8" ht="30" customHeight="1" hidden="1">
      <c r="A92" s="93"/>
      <c r="B92" s="95"/>
      <c r="C92" s="81"/>
      <c r="D92" s="81"/>
      <c r="E92" s="202"/>
      <c r="F92" s="202"/>
      <c r="G92" s="202"/>
      <c r="H92" s="14"/>
    </row>
    <row r="93" spans="1:8" s="21" customFormat="1" ht="409.5" customHeight="1" hidden="1">
      <c r="A93" s="185" t="s">
        <v>183</v>
      </c>
      <c r="B93" s="203" t="s">
        <v>184</v>
      </c>
      <c r="C93" s="186">
        <f>SUBTOTAL(9,C94:C114)</f>
        <v>361564.91</v>
      </c>
      <c r="D93" s="186">
        <f>SUBTOTAL(9,D94:D114)</f>
        <v>694426.74</v>
      </c>
      <c r="E93" s="186">
        <f>SUBTOTAL(9,E94:E114)</f>
        <v>1261312</v>
      </c>
      <c r="F93" s="186">
        <f>SUBTOTAL(9,F94:F114)</f>
        <v>1265184</v>
      </c>
      <c r="G93" s="186">
        <f>SUBTOTAL(9,G94:G114)</f>
        <v>1268136</v>
      </c>
      <c r="H93" s="14"/>
    </row>
    <row r="94" spans="1:8" ht="30" customHeight="1" hidden="1">
      <c r="A94" s="192"/>
      <c r="B94" s="95"/>
      <c r="C94" s="81"/>
      <c r="D94" s="81"/>
      <c r="E94" s="202"/>
      <c r="F94" s="202"/>
      <c r="G94" s="202"/>
      <c r="H94" s="14"/>
    </row>
    <row r="95" spans="1:8" s="21" customFormat="1" ht="409.5" customHeight="1" hidden="1">
      <c r="A95" s="188" t="s">
        <v>183</v>
      </c>
      <c r="B95" s="204" t="s">
        <v>184</v>
      </c>
      <c r="C95" s="189">
        <f>SUBTOTAL(9,C96:C113)</f>
        <v>361564.91</v>
      </c>
      <c r="D95" s="189">
        <f>SUBTOTAL(9,D96:D113)</f>
        <v>694426.74</v>
      </c>
      <c r="E95" s="189">
        <f>SUBTOTAL(9,E96:E113)</f>
        <v>1261312</v>
      </c>
      <c r="F95" s="189">
        <f>SUBTOTAL(9,F96:F113)</f>
        <v>1265184</v>
      </c>
      <c r="G95" s="189">
        <f>SUBTOTAL(9,G96:G113)</f>
        <v>1268136</v>
      </c>
      <c r="H95" s="14"/>
    </row>
    <row r="96" spans="1:8" ht="30" customHeight="1" hidden="1">
      <c r="A96" s="192"/>
      <c r="B96" s="4"/>
      <c r="C96" s="193"/>
      <c r="D96" s="81"/>
      <c r="E96" s="202"/>
      <c r="F96" s="202"/>
      <c r="G96" s="202"/>
      <c r="H96" s="14"/>
    </row>
    <row r="97" spans="1:8" ht="409.5" customHeight="1" hidden="1">
      <c r="A97" s="64" t="s">
        <v>183</v>
      </c>
      <c r="B97" s="205" t="s">
        <v>184</v>
      </c>
      <c r="C97" s="65">
        <f>SUBTOTAL(9,C98:C112)</f>
        <v>361564.91</v>
      </c>
      <c r="D97" s="65">
        <f>SUBTOTAL(9,D98:D112)</f>
        <v>694426.74</v>
      </c>
      <c r="E97" s="65">
        <f>SUBTOTAL(9,E98:E112)</f>
        <v>1261312</v>
      </c>
      <c r="F97" s="65">
        <f>SUBTOTAL(9,F98:F112)</f>
        <v>1265184</v>
      </c>
      <c r="G97" s="65">
        <f>SUBTOTAL(9,G98:G112)</f>
        <v>1268136</v>
      </c>
      <c r="H97" s="14"/>
    </row>
    <row r="98" spans="1:8" ht="30" customHeight="1" hidden="1">
      <c r="A98" s="192"/>
      <c r="B98" s="4"/>
      <c r="C98" s="193"/>
      <c r="D98" s="81"/>
      <c r="E98" s="202"/>
      <c r="F98" s="202"/>
      <c r="G98" s="202"/>
      <c r="H98" s="14"/>
    </row>
    <row r="99" spans="1:8" ht="409.5" customHeight="1" hidden="1">
      <c r="A99" s="190" t="s">
        <v>183</v>
      </c>
      <c r="B99" s="206" t="s">
        <v>184</v>
      </c>
      <c r="C99" s="191">
        <f>SUBTOTAL(9,C100:C111)</f>
        <v>361564.91</v>
      </c>
      <c r="D99" s="191">
        <f>SUBTOTAL(9,D100:D111)</f>
        <v>694426.74</v>
      </c>
      <c r="E99" s="191">
        <f>SUBTOTAL(9,E100:E111)</f>
        <v>1261312</v>
      </c>
      <c r="F99" s="191">
        <f>SUBTOTAL(9,F100:F111)</f>
        <v>1265184</v>
      </c>
      <c r="G99" s="191">
        <f>SUBTOTAL(9,G100:G111)</f>
        <v>1268136</v>
      </c>
      <c r="H99" s="14"/>
    </row>
    <row r="100" spans="1:8" ht="30" customHeight="1" hidden="1">
      <c r="A100" s="192"/>
      <c r="B100" s="4"/>
      <c r="C100" s="193"/>
      <c r="D100" s="81"/>
      <c r="E100" s="202"/>
      <c r="F100" s="202"/>
      <c r="G100" s="202"/>
      <c r="H100" s="14"/>
    </row>
    <row r="101" spans="1:8" ht="409.5" customHeight="1" hidden="1">
      <c r="A101" s="82" t="s">
        <v>183</v>
      </c>
      <c r="B101" s="83" t="s">
        <v>184</v>
      </c>
      <c r="C101" s="84">
        <f>SUBTOTAL(9,C102:C110)</f>
        <v>361564.91</v>
      </c>
      <c r="D101" s="84">
        <f>SUBTOTAL(9,D102:D110)</f>
        <v>694426.74</v>
      </c>
      <c r="E101" s="84">
        <f>SUBTOTAL(9,E102:E110)</f>
        <v>1261312</v>
      </c>
      <c r="F101" s="84">
        <f>SUBTOTAL(9,F102:F110)</f>
        <v>1265184</v>
      </c>
      <c r="G101" s="84">
        <f>SUBTOTAL(9,G102:G110)</f>
        <v>1268136</v>
      </c>
      <c r="H101" s="14"/>
    </row>
    <row r="102" spans="1:8" ht="30" customHeight="1" hidden="1">
      <c r="A102" s="192"/>
      <c r="B102" s="4"/>
      <c r="C102" s="193"/>
      <c r="D102" s="81"/>
      <c r="E102" s="202"/>
      <c r="F102" s="202"/>
      <c r="G102" s="202"/>
      <c r="H102" s="14"/>
    </row>
    <row r="103" spans="1:8" ht="409.5" customHeight="1" hidden="1">
      <c r="A103" s="207" t="s">
        <v>183</v>
      </c>
      <c r="B103" s="208" t="s">
        <v>184</v>
      </c>
      <c r="C103" s="209">
        <f>SUBTOTAL(9,C104:C109)</f>
        <v>361564.91</v>
      </c>
      <c r="D103" s="209">
        <f>SUBTOTAL(9,D104:D109)</f>
        <v>694426.74</v>
      </c>
      <c r="E103" s="209">
        <f>SUBTOTAL(9,E104:E109)</f>
        <v>1261312</v>
      </c>
      <c r="F103" s="209">
        <f>SUBTOTAL(9,F104:F109)</f>
        <v>1265184</v>
      </c>
      <c r="G103" s="209">
        <f>SUBTOTAL(9,G104:G109)</f>
        <v>1268136</v>
      </c>
      <c r="H103" s="14"/>
    </row>
    <row r="104" spans="1:8" ht="22.5" customHeight="1" hidden="1">
      <c r="A104" s="192"/>
      <c r="B104" s="4"/>
      <c r="C104" s="193"/>
      <c r="D104" s="81"/>
      <c r="E104" s="81"/>
      <c r="F104" s="81"/>
      <c r="G104" s="81"/>
      <c r="H104" s="14"/>
    </row>
    <row r="105" spans="1:8" ht="409.5" customHeight="1" hidden="1">
      <c r="A105" s="93" t="s">
        <v>183</v>
      </c>
      <c r="B105" s="95" t="s">
        <v>184</v>
      </c>
      <c r="C105" s="81">
        <f>SUBTOTAL(9,C106:C108)</f>
        <v>361564.91</v>
      </c>
      <c r="D105" s="81">
        <f>SUBTOTAL(9,D106:D108)</f>
        <v>694426.74</v>
      </c>
      <c r="E105" s="81">
        <f>SUBTOTAL(9,E106:E108)</f>
        <v>1261312</v>
      </c>
      <c r="F105" s="81">
        <f>SUBTOTAL(9,F106:F108)</f>
        <v>1265184</v>
      </c>
      <c r="G105" s="81">
        <f>SUBTOTAL(9,G106:G108)</f>
        <v>1268136</v>
      </c>
      <c r="H105" s="14"/>
    </row>
    <row r="106" spans="1:8" ht="30" customHeight="1" hidden="1">
      <c r="A106" s="192"/>
      <c r="B106" s="4"/>
      <c r="C106" s="193"/>
      <c r="D106" s="210"/>
      <c r="E106" s="202"/>
      <c r="F106" s="202"/>
      <c r="G106" s="202"/>
      <c r="H106" s="14"/>
    </row>
    <row r="107" spans="1:8" ht="15" customHeight="1">
      <c r="A107" s="192" t="s">
        <v>183</v>
      </c>
      <c r="B107" s="4" t="s">
        <v>184</v>
      </c>
      <c r="C107" s="193">
        <v>361564.91</v>
      </c>
      <c r="D107" s="193">
        <v>694426.74</v>
      </c>
      <c r="E107" s="193">
        <v>1261312</v>
      </c>
      <c r="F107" s="194">
        <v>1265184</v>
      </c>
      <c r="G107" s="194">
        <v>1268136</v>
      </c>
      <c r="H107" s="14"/>
    </row>
    <row r="108" spans="1:8" ht="15" hidden="1">
      <c r="A108" s="4"/>
      <c r="B108" s="4"/>
      <c r="C108" s="193"/>
      <c r="D108" s="193"/>
      <c r="E108" s="193"/>
      <c r="F108" s="194"/>
      <c r="G108" s="194"/>
      <c r="H108" s="14"/>
    </row>
    <row r="109" spans="1:8" ht="15" hidden="1">
      <c r="A109" s="4"/>
      <c r="B109" s="4"/>
      <c r="C109" s="193"/>
      <c r="D109" s="193"/>
      <c r="E109" s="202"/>
      <c r="F109" s="211"/>
      <c r="G109" s="211"/>
      <c r="H109" s="14"/>
    </row>
    <row r="110" spans="1:8" ht="19.5" customHeight="1" hidden="1">
      <c r="A110" s="4"/>
      <c r="B110" s="4"/>
      <c r="C110" s="193"/>
      <c r="D110" s="193"/>
      <c r="E110" s="202"/>
      <c r="F110" s="211"/>
      <c r="G110" s="211"/>
      <c r="H110" s="14"/>
    </row>
    <row r="111" spans="1:8" ht="19.5" customHeight="1" hidden="1">
      <c r="A111" s="4"/>
      <c r="B111" s="4"/>
      <c r="C111" s="193"/>
      <c r="D111" s="193"/>
      <c r="E111" s="202"/>
      <c r="F111" s="211"/>
      <c r="G111" s="211"/>
      <c r="H111" s="14"/>
    </row>
    <row r="112" spans="1:8" ht="19.5" customHeight="1" hidden="1">
      <c r="A112" s="4"/>
      <c r="B112" s="4"/>
      <c r="C112" s="193"/>
      <c r="D112" s="193"/>
      <c r="E112" s="202"/>
      <c r="F112" s="211"/>
      <c r="G112" s="211"/>
      <c r="H112" s="14"/>
    </row>
    <row r="113" spans="1:8" ht="19.5" customHeight="1" hidden="1">
      <c r="A113" s="4"/>
      <c r="B113" s="4"/>
      <c r="C113" s="193"/>
      <c r="D113" s="193"/>
      <c r="E113" s="202"/>
      <c r="F113" s="211"/>
      <c r="G113" s="211"/>
      <c r="H113" s="14"/>
    </row>
    <row r="114" spans="1:8" ht="19.5" customHeight="1" hidden="1">
      <c r="A114" s="4"/>
      <c r="B114" s="4"/>
      <c r="C114" s="193"/>
      <c r="D114" s="193"/>
      <c r="E114" s="202"/>
      <c r="F114" s="211"/>
      <c r="G114" s="211"/>
      <c r="H114" s="14"/>
    </row>
    <row r="115" spans="1:8" ht="15" hidden="1">
      <c r="A115" s="4"/>
      <c r="B115" s="4"/>
      <c r="C115" s="193"/>
      <c r="D115" s="193"/>
      <c r="E115" s="202"/>
      <c r="F115" s="211"/>
      <c r="G115" s="211"/>
      <c r="H115" s="14"/>
    </row>
    <row r="116" spans="1:8" s="21" customFormat="1" ht="409.5" customHeight="1" hidden="1">
      <c r="A116" s="182" t="s">
        <v>4</v>
      </c>
      <c r="B116" s="201" t="s">
        <v>185</v>
      </c>
      <c r="C116" s="183">
        <f>SUBTOTAL(9,C117:C140)</f>
        <v>60059.48</v>
      </c>
      <c r="D116" s="183">
        <f>SUBTOTAL(9,D117:D140)</f>
        <v>95017</v>
      </c>
      <c r="E116" s="183">
        <f>SUBTOTAL(9,E117:E140)</f>
        <v>176975.33</v>
      </c>
      <c r="F116" s="196">
        <f>SUBTOTAL(9,F117:F140)</f>
        <v>82525</v>
      </c>
      <c r="G116" s="196">
        <f>SUBTOTAL(9,G117:G140)</f>
        <v>82525</v>
      </c>
      <c r="H116" s="14"/>
    </row>
    <row r="117" spans="1:8" ht="30" customHeight="1" hidden="1">
      <c r="A117" s="93"/>
      <c r="B117" s="95"/>
      <c r="C117" s="81"/>
      <c r="D117" s="81"/>
      <c r="E117" s="202"/>
      <c r="F117" s="211"/>
      <c r="G117" s="211"/>
      <c r="H117" s="14"/>
    </row>
    <row r="118" spans="1:8" s="21" customFormat="1" ht="409.5" customHeight="1" hidden="1">
      <c r="A118" s="185" t="s">
        <v>4</v>
      </c>
      <c r="B118" s="203" t="s">
        <v>185</v>
      </c>
      <c r="C118" s="186">
        <f>SUBTOTAL(9,C119:C139)</f>
        <v>60059.48</v>
      </c>
      <c r="D118" s="186">
        <f>SUBTOTAL(9,D119:D139)</f>
        <v>95017</v>
      </c>
      <c r="E118" s="186">
        <f>SUBTOTAL(9,E119:E139)</f>
        <v>176975.33</v>
      </c>
      <c r="F118" s="197">
        <f>SUBTOTAL(9,F119:F139)</f>
        <v>82525</v>
      </c>
      <c r="G118" s="197">
        <f>SUBTOTAL(9,G119:G139)</f>
        <v>82525</v>
      </c>
      <c r="H118" s="14"/>
    </row>
    <row r="119" spans="1:8" ht="30" customHeight="1" hidden="1">
      <c r="A119" s="192"/>
      <c r="B119" s="95"/>
      <c r="C119" s="81"/>
      <c r="D119" s="81"/>
      <c r="E119" s="202"/>
      <c r="F119" s="211"/>
      <c r="G119" s="211"/>
      <c r="H119" s="14"/>
    </row>
    <row r="120" spans="1:8" s="21" customFormat="1" ht="409.5" customHeight="1" hidden="1">
      <c r="A120" s="188" t="s">
        <v>4</v>
      </c>
      <c r="B120" s="204" t="s">
        <v>185</v>
      </c>
      <c r="C120" s="189">
        <f>SUBTOTAL(9,C121:C138)</f>
        <v>60059.48</v>
      </c>
      <c r="D120" s="189">
        <f>SUBTOTAL(9,D121:D138)</f>
        <v>95017</v>
      </c>
      <c r="E120" s="189">
        <f>SUBTOTAL(9,E121:E138)</f>
        <v>176975.33</v>
      </c>
      <c r="F120" s="198">
        <f>SUBTOTAL(9,F121:F138)</f>
        <v>82525</v>
      </c>
      <c r="G120" s="198">
        <f>SUBTOTAL(9,G121:G138)</f>
        <v>82525</v>
      </c>
      <c r="H120" s="14"/>
    </row>
    <row r="121" spans="1:8" ht="30" customHeight="1" hidden="1">
      <c r="A121" s="192"/>
      <c r="B121" s="4"/>
      <c r="C121" s="193"/>
      <c r="D121" s="81"/>
      <c r="E121" s="202"/>
      <c r="F121" s="211"/>
      <c r="G121" s="211"/>
      <c r="H121" s="14"/>
    </row>
    <row r="122" spans="1:8" ht="409.5" customHeight="1" hidden="1">
      <c r="A122" s="64" t="s">
        <v>4</v>
      </c>
      <c r="B122" s="205" t="s">
        <v>185</v>
      </c>
      <c r="C122" s="65">
        <f>SUBTOTAL(9,C123:C137)</f>
        <v>60059.48</v>
      </c>
      <c r="D122" s="65">
        <f>SUBTOTAL(9,D123:D137)</f>
        <v>95017</v>
      </c>
      <c r="E122" s="65">
        <f>SUBTOTAL(9,E123:E137)</f>
        <v>176975.33</v>
      </c>
      <c r="F122" s="142">
        <f>SUBTOTAL(9,F123:F137)</f>
        <v>82525</v>
      </c>
      <c r="G122" s="142">
        <f>SUBTOTAL(9,G123:G137)</f>
        <v>82525</v>
      </c>
      <c r="H122" s="14"/>
    </row>
    <row r="123" spans="1:8" ht="30" customHeight="1" hidden="1">
      <c r="A123" s="192"/>
      <c r="B123" s="4"/>
      <c r="C123" s="193"/>
      <c r="D123" s="81"/>
      <c r="E123" s="202"/>
      <c r="F123" s="211"/>
      <c r="G123" s="211"/>
      <c r="H123" s="14"/>
    </row>
    <row r="124" spans="1:8" ht="409.5" customHeight="1" hidden="1">
      <c r="A124" s="190" t="s">
        <v>4</v>
      </c>
      <c r="B124" s="206" t="s">
        <v>185</v>
      </c>
      <c r="C124" s="191">
        <f>SUBTOTAL(9,C125:C136)</f>
        <v>60059.48</v>
      </c>
      <c r="D124" s="191">
        <f>SUBTOTAL(9,D125:D136)</f>
        <v>95017</v>
      </c>
      <c r="E124" s="191">
        <f>SUBTOTAL(9,E125:E136)</f>
        <v>176975.33</v>
      </c>
      <c r="F124" s="199">
        <f>SUBTOTAL(9,F125:F136)</f>
        <v>82525</v>
      </c>
      <c r="G124" s="199">
        <f>SUBTOTAL(9,G125:G136)</f>
        <v>82525</v>
      </c>
      <c r="H124" s="14"/>
    </row>
    <row r="125" spans="1:8" ht="30" customHeight="1" hidden="1">
      <c r="A125" s="192"/>
      <c r="B125" s="4"/>
      <c r="C125" s="193"/>
      <c r="D125" s="81"/>
      <c r="E125" s="202"/>
      <c r="F125" s="211"/>
      <c r="G125" s="211"/>
      <c r="H125" s="14"/>
    </row>
    <row r="126" spans="1:8" ht="409.5" customHeight="1" hidden="1">
      <c r="A126" s="82" t="s">
        <v>4</v>
      </c>
      <c r="B126" s="83" t="s">
        <v>185</v>
      </c>
      <c r="C126" s="84">
        <f>SUBTOTAL(9,C127:C135)</f>
        <v>60059.48</v>
      </c>
      <c r="D126" s="84">
        <f>SUBTOTAL(9,D127:D135)</f>
        <v>95017</v>
      </c>
      <c r="E126" s="84">
        <f>SUBTOTAL(9,E127:E135)</f>
        <v>176975.33</v>
      </c>
      <c r="F126" s="148">
        <f>SUBTOTAL(9,F127:F135)</f>
        <v>82525</v>
      </c>
      <c r="G126" s="148">
        <f>SUBTOTAL(9,G127:G135)</f>
        <v>82525</v>
      </c>
      <c r="H126" s="14"/>
    </row>
    <row r="127" spans="1:8" ht="30" customHeight="1" hidden="1">
      <c r="A127" s="192"/>
      <c r="B127" s="4"/>
      <c r="C127" s="193"/>
      <c r="D127" s="81"/>
      <c r="E127" s="202"/>
      <c r="F127" s="211"/>
      <c r="G127" s="211"/>
      <c r="H127" s="14"/>
    </row>
    <row r="128" spans="1:8" ht="409.5" customHeight="1" hidden="1">
      <c r="A128" s="207" t="s">
        <v>4</v>
      </c>
      <c r="B128" s="208" t="s">
        <v>185</v>
      </c>
      <c r="C128" s="209">
        <f>SUBTOTAL(9,C129:C134)</f>
        <v>60059.48</v>
      </c>
      <c r="D128" s="209">
        <f>SUBTOTAL(9,D129:D134)</f>
        <v>95017</v>
      </c>
      <c r="E128" s="209">
        <f>SUBTOTAL(9,E129:E134)</f>
        <v>176975.33</v>
      </c>
      <c r="F128" s="212">
        <f>SUBTOTAL(9,F129:F134)</f>
        <v>82525</v>
      </c>
      <c r="G128" s="212">
        <f>SUBTOTAL(9,G129:G134)</f>
        <v>82525</v>
      </c>
      <c r="H128" s="14"/>
    </row>
    <row r="129" spans="1:8" ht="22.5" customHeight="1" hidden="1">
      <c r="A129" s="192"/>
      <c r="B129" s="4"/>
      <c r="C129" s="193"/>
      <c r="D129" s="81"/>
      <c r="E129" s="81"/>
      <c r="F129" s="195"/>
      <c r="G129" s="195"/>
      <c r="H129" s="14"/>
    </row>
    <row r="130" spans="1:8" ht="409.5" customHeight="1" hidden="1">
      <c r="A130" s="93" t="s">
        <v>4</v>
      </c>
      <c r="B130" s="95" t="s">
        <v>185</v>
      </c>
      <c r="C130" s="81">
        <f>SUBTOTAL(9,C131:C133)</f>
        <v>60059.48</v>
      </c>
      <c r="D130" s="81">
        <f>SUBTOTAL(9,D131:D133)</f>
        <v>95017</v>
      </c>
      <c r="E130" s="81">
        <f>SUBTOTAL(9,E131:E133)</f>
        <v>176975.33</v>
      </c>
      <c r="F130" s="195">
        <f>SUBTOTAL(9,F131:F133)</f>
        <v>82525</v>
      </c>
      <c r="G130" s="195">
        <f>SUBTOTAL(9,G131:G133)</f>
        <v>82525</v>
      </c>
      <c r="H130" s="14"/>
    </row>
    <row r="131" spans="1:8" ht="30" customHeight="1" hidden="1">
      <c r="A131" s="192"/>
      <c r="B131" s="4"/>
      <c r="C131" s="193"/>
      <c r="D131" s="210"/>
      <c r="E131" s="202"/>
      <c r="F131" s="211"/>
      <c r="G131" s="211"/>
      <c r="H131" s="14"/>
    </row>
    <row r="132" spans="1:8" ht="15" customHeight="1">
      <c r="A132" s="192" t="s">
        <v>4</v>
      </c>
      <c r="B132" s="4" t="s">
        <v>185</v>
      </c>
      <c r="C132" s="193">
        <v>60059.48</v>
      </c>
      <c r="D132" s="193">
        <v>95017</v>
      </c>
      <c r="E132" s="193">
        <v>176975.33</v>
      </c>
      <c r="F132" s="194">
        <v>82525</v>
      </c>
      <c r="G132" s="194">
        <v>82525</v>
      </c>
      <c r="H132" s="14"/>
    </row>
    <row r="133" spans="1:8" ht="15" hidden="1">
      <c r="A133" s="4"/>
      <c r="B133" s="4"/>
      <c r="C133" s="193"/>
      <c r="D133" s="193"/>
      <c r="E133" s="193"/>
      <c r="F133" s="194"/>
      <c r="G133" s="194"/>
      <c r="H133" s="14"/>
    </row>
    <row r="134" spans="1:8" ht="15" hidden="1">
      <c r="A134" s="4"/>
      <c r="B134" s="4"/>
      <c r="C134" s="193"/>
      <c r="D134" s="193"/>
      <c r="E134" s="202"/>
      <c r="F134" s="211"/>
      <c r="G134" s="211"/>
      <c r="H134" s="14"/>
    </row>
    <row r="135" spans="1:8" ht="19.5" customHeight="1" hidden="1">
      <c r="A135" s="4"/>
      <c r="B135" s="4"/>
      <c r="C135" s="193"/>
      <c r="D135" s="193"/>
      <c r="E135" s="202"/>
      <c r="F135" s="211"/>
      <c r="G135" s="211"/>
      <c r="H135" s="14"/>
    </row>
    <row r="136" spans="1:8" ht="19.5" customHeight="1" hidden="1">
      <c r="A136" s="4"/>
      <c r="B136" s="4"/>
      <c r="C136" s="193"/>
      <c r="D136" s="193"/>
      <c r="E136" s="202"/>
      <c r="F136" s="211"/>
      <c r="G136" s="211"/>
      <c r="H136" s="14"/>
    </row>
    <row r="137" spans="1:8" ht="19.5" customHeight="1" hidden="1">
      <c r="A137" s="4"/>
      <c r="B137" s="4"/>
      <c r="C137" s="193"/>
      <c r="D137" s="193"/>
      <c r="E137" s="202"/>
      <c r="F137" s="211"/>
      <c r="G137" s="211"/>
      <c r="H137" s="14"/>
    </row>
    <row r="138" spans="1:8" ht="19.5" customHeight="1" hidden="1">
      <c r="A138" s="4"/>
      <c r="B138" s="4"/>
      <c r="C138" s="193"/>
      <c r="D138" s="193"/>
      <c r="E138" s="202"/>
      <c r="F138" s="211"/>
      <c r="G138" s="211"/>
      <c r="H138" s="14"/>
    </row>
    <row r="139" spans="1:8" ht="19.5" customHeight="1" hidden="1">
      <c r="A139" s="4"/>
      <c r="B139" s="4"/>
      <c r="C139" s="193"/>
      <c r="D139" s="193"/>
      <c r="E139" s="202"/>
      <c r="F139" s="211"/>
      <c r="G139" s="211"/>
      <c r="H139" s="14"/>
    </row>
    <row r="140" spans="1:8" ht="15" hidden="1">
      <c r="A140" s="4"/>
      <c r="B140" s="4"/>
      <c r="C140" s="193"/>
      <c r="D140" s="193"/>
      <c r="E140" s="202"/>
      <c r="F140" s="211"/>
      <c r="G140" s="211"/>
      <c r="H140" s="14"/>
    </row>
    <row r="141" spans="1:8" s="21" customFormat="1" ht="409.5" customHeight="1" hidden="1">
      <c r="A141" s="182" t="s">
        <v>186</v>
      </c>
      <c r="B141" s="201" t="s">
        <v>187</v>
      </c>
      <c r="C141" s="183">
        <f>SUBTOTAL(9,C142:C165)</f>
        <v>305656.33</v>
      </c>
      <c r="D141" s="183">
        <f>SUBTOTAL(9,D142:D165)</f>
        <v>276581.88</v>
      </c>
      <c r="E141" s="183">
        <f>SUBTOTAL(9,E142:E165)</f>
        <v>451480.67</v>
      </c>
      <c r="F141" s="196">
        <f>SUBTOTAL(9,F142:F165)</f>
        <v>278184</v>
      </c>
      <c r="G141" s="196">
        <f>SUBTOTAL(9,G142:G165)</f>
        <v>278134</v>
      </c>
      <c r="H141" s="14"/>
    </row>
    <row r="142" spans="1:8" ht="30" customHeight="1" hidden="1">
      <c r="A142" s="93"/>
      <c r="B142" s="95"/>
      <c r="C142" s="81"/>
      <c r="D142" s="81"/>
      <c r="E142" s="202"/>
      <c r="F142" s="211"/>
      <c r="G142" s="211"/>
      <c r="H142" s="14"/>
    </row>
    <row r="143" spans="1:8" s="21" customFormat="1" ht="409.5" customHeight="1" hidden="1">
      <c r="A143" s="185" t="s">
        <v>186</v>
      </c>
      <c r="B143" s="203" t="s">
        <v>187</v>
      </c>
      <c r="C143" s="186">
        <f>SUBTOTAL(9,C144:C164)</f>
        <v>305656.33</v>
      </c>
      <c r="D143" s="186">
        <f>SUBTOTAL(9,D144:D164)</f>
        <v>276581.88</v>
      </c>
      <c r="E143" s="186">
        <f>SUBTOTAL(9,E144:E164)</f>
        <v>451480.67</v>
      </c>
      <c r="F143" s="197">
        <f>SUBTOTAL(9,F144:F164)</f>
        <v>278184</v>
      </c>
      <c r="G143" s="197">
        <f>SUBTOTAL(9,G144:G164)</f>
        <v>278134</v>
      </c>
      <c r="H143" s="14"/>
    </row>
    <row r="144" spans="1:8" ht="30" customHeight="1" hidden="1">
      <c r="A144" s="192"/>
      <c r="B144" s="95"/>
      <c r="C144" s="81"/>
      <c r="D144" s="81"/>
      <c r="E144" s="202"/>
      <c r="F144" s="211"/>
      <c r="G144" s="211"/>
      <c r="H144" s="14"/>
    </row>
    <row r="145" spans="1:8" s="21" customFormat="1" ht="409.5" customHeight="1" hidden="1">
      <c r="A145" s="188" t="s">
        <v>186</v>
      </c>
      <c r="B145" s="204" t="s">
        <v>187</v>
      </c>
      <c r="C145" s="189">
        <f>SUBTOTAL(9,C146:C163)</f>
        <v>305656.33</v>
      </c>
      <c r="D145" s="189">
        <f>SUBTOTAL(9,D146:D163)</f>
        <v>276581.88</v>
      </c>
      <c r="E145" s="189">
        <f>SUBTOTAL(9,E146:E163)</f>
        <v>451480.67</v>
      </c>
      <c r="F145" s="198">
        <f>SUBTOTAL(9,F146:F163)</f>
        <v>278184</v>
      </c>
      <c r="G145" s="198">
        <f>SUBTOTAL(9,G146:G163)</f>
        <v>278134</v>
      </c>
      <c r="H145" s="14"/>
    </row>
    <row r="146" spans="1:8" ht="30" customHeight="1" hidden="1">
      <c r="A146" s="192"/>
      <c r="B146" s="4"/>
      <c r="C146" s="193"/>
      <c r="D146" s="81"/>
      <c r="E146" s="202"/>
      <c r="F146" s="211"/>
      <c r="G146" s="211"/>
      <c r="H146" s="14"/>
    </row>
    <row r="147" spans="1:8" ht="409.5" customHeight="1" hidden="1">
      <c r="A147" s="64" t="s">
        <v>186</v>
      </c>
      <c r="B147" s="205" t="s">
        <v>187</v>
      </c>
      <c r="C147" s="65">
        <f>SUBTOTAL(9,C148:C162)</f>
        <v>305656.33</v>
      </c>
      <c r="D147" s="65">
        <f>SUBTOTAL(9,D148:D162)</f>
        <v>276581.88</v>
      </c>
      <c r="E147" s="65">
        <f>SUBTOTAL(9,E148:E162)</f>
        <v>451480.67</v>
      </c>
      <c r="F147" s="142">
        <f>SUBTOTAL(9,F148:F162)</f>
        <v>278184</v>
      </c>
      <c r="G147" s="142">
        <f>SUBTOTAL(9,G148:G162)</f>
        <v>278134</v>
      </c>
      <c r="H147" s="14"/>
    </row>
    <row r="148" spans="1:8" ht="30" customHeight="1" hidden="1">
      <c r="A148" s="192"/>
      <c r="B148" s="4"/>
      <c r="C148" s="193"/>
      <c r="D148" s="81"/>
      <c r="E148" s="202"/>
      <c r="F148" s="211"/>
      <c r="G148" s="211"/>
      <c r="H148" s="14"/>
    </row>
    <row r="149" spans="1:8" ht="409.5" customHeight="1" hidden="1">
      <c r="A149" s="190" t="s">
        <v>186</v>
      </c>
      <c r="B149" s="206" t="s">
        <v>187</v>
      </c>
      <c r="C149" s="191">
        <f>SUBTOTAL(9,C150:C161)</f>
        <v>305656.33</v>
      </c>
      <c r="D149" s="191">
        <f>SUBTOTAL(9,D150:D161)</f>
        <v>276581.88</v>
      </c>
      <c r="E149" s="191">
        <f>SUBTOTAL(9,E150:E161)</f>
        <v>451480.67</v>
      </c>
      <c r="F149" s="199">
        <f>SUBTOTAL(9,F150:F161)</f>
        <v>278184</v>
      </c>
      <c r="G149" s="199">
        <f>SUBTOTAL(9,G150:G161)</f>
        <v>278134</v>
      </c>
      <c r="H149" s="14"/>
    </row>
    <row r="150" spans="1:8" ht="30" customHeight="1" hidden="1">
      <c r="A150" s="192"/>
      <c r="B150" s="4"/>
      <c r="C150" s="193"/>
      <c r="D150" s="81"/>
      <c r="E150" s="202"/>
      <c r="F150" s="211"/>
      <c r="G150" s="211"/>
      <c r="H150" s="14"/>
    </row>
    <row r="151" spans="1:8" ht="409.5" customHeight="1" hidden="1">
      <c r="A151" s="82" t="s">
        <v>186</v>
      </c>
      <c r="B151" s="83" t="s">
        <v>187</v>
      </c>
      <c r="C151" s="84">
        <f>SUBTOTAL(9,C152:C160)</f>
        <v>305656.33</v>
      </c>
      <c r="D151" s="84">
        <f>SUBTOTAL(9,D152:D160)</f>
        <v>276581.88</v>
      </c>
      <c r="E151" s="84">
        <f>SUBTOTAL(9,E152:E160)</f>
        <v>451480.67</v>
      </c>
      <c r="F151" s="148">
        <f>SUBTOTAL(9,F152:F160)</f>
        <v>278184</v>
      </c>
      <c r="G151" s="148">
        <f>SUBTOTAL(9,G152:G160)</f>
        <v>278134</v>
      </c>
      <c r="H151" s="14"/>
    </row>
    <row r="152" spans="1:8" ht="30" customHeight="1" hidden="1">
      <c r="A152" s="192"/>
      <c r="B152" s="4"/>
      <c r="C152" s="193"/>
      <c r="D152" s="81"/>
      <c r="E152" s="202"/>
      <c r="F152" s="211"/>
      <c r="G152" s="211"/>
      <c r="H152" s="14"/>
    </row>
    <row r="153" spans="1:8" ht="409.5" customHeight="1" hidden="1">
      <c r="A153" s="207" t="s">
        <v>186</v>
      </c>
      <c r="B153" s="208" t="s">
        <v>187</v>
      </c>
      <c r="C153" s="209">
        <f>SUBTOTAL(9,C154:C159)</f>
        <v>305656.33</v>
      </c>
      <c r="D153" s="209">
        <f>SUBTOTAL(9,D154:D159)</f>
        <v>276581.88</v>
      </c>
      <c r="E153" s="209">
        <f>SUBTOTAL(9,E154:E159)</f>
        <v>451480.67</v>
      </c>
      <c r="F153" s="212">
        <f>SUBTOTAL(9,F154:F159)</f>
        <v>278184</v>
      </c>
      <c r="G153" s="212">
        <f>SUBTOTAL(9,G154:G159)</f>
        <v>278134</v>
      </c>
      <c r="H153" s="14"/>
    </row>
    <row r="154" spans="1:8" ht="22.5" customHeight="1" hidden="1">
      <c r="A154" s="192"/>
      <c r="B154" s="4"/>
      <c r="C154" s="193"/>
      <c r="D154" s="81"/>
      <c r="E154" s="81"/>
      <c r="F154" s="195"/>
      <c r="G154" s="195"/>
      <c r="H154" s="14"/>
    </row>
    <row r="155" spans="1:8" ht="409.5" customHeight="1" hidden="1">
      <c r="A155" s="93" t="s">
        <v>186</v>
      </c>
      <c r="B155" s="95" t="s">
        <v>187</v>
      </c>
      <c r="C155" s="81">
        <f>SUBTOTAL(9,C156:C158)</f>
        <v>305656.33</v>
      </c>
      <c r="D155" s="81">
        <f>SUBTOTAL(9,D156:D158)</f>
        <v>276581.88</v>
      </c>
      <c r="E155" s="81">
        <f>SUBTOTAL(9,E156:E158)</f>
        <v>451480.67</v>
      </c>
      <c r="F155" s="195">
        <f>SUBTOTAL(9,F156:F158)</f>
        <v>278184</v>
      </c>
      <c r="G155" s="195">
        <f>SUBTOTAL(9,G156:G158)</f>
        <v>278134</v>
      </c>
      <c r="H155" s="14"/>
    </row>
    <row r="156" spans="1:8" ht="30" customHeight="1" hidden="1">
      <c r="A156" s="192"/>
      <c r="B156" s="4"/>
      <c r="C156" s="193"/>
      <c r="D156" s="210"/>
      <c r="E156" s="202"/>
      <c r="F156" s="211"/>
      <c r="G156" s="211"/>
      <c r="H156" s="14"/>
    </row>
    <row r="157" spans="1:8" ht="15" customHeight="1">
      <c r="A157" s="192" t="s">
        <v>186</v>
      </c>
      <c r="B157" s="4" t="s">
        <v>187</v>
      </c>
      <c r="C157" s="193">
        <v>305656.33</v>
      </c>
      <c r="D157" s="193">
        <v>276581.88</v>
      </c>
      <c r="E157" s="193">
        <v>451480.67</v>
      </c>
      <c r="F157" s="194">
        <v>278184</v>
      </c>
      <c r="G157" s="194">
        <v>278134</v>
      </c>
      <c r="H157" s="14"/>
    </row>
    <row r="158" spans="1:8" ht="15" hidden="1">
      <c r="A158" s="4"/>
      <c r="B158" s="4"/>
      <c r="C158" s="193"/>
      <c r="D158" s="193"/>
      <c r="E158" s="193"/>
      <c r="F158" s="194"/>
      <c r="G158" s="194"/>
      <c r="H158" s="14"/>
    </row>
    <row r="159" spans="1:8" ht="15" hidden="1">
      <c r="A159" s="4"/>
      <c r="B159" s="4"/>
      <c r="C159" s="193"/>
      <c r="D159" s="193"/>
      <c r="E159" s="202"/>
      <c r="F159" s="211"/>
      <c r="G159" s="211"/>
      <c r="H159" s="14"/>
    </row>
    <row r="160" spans="1:8" ht="19.5" customHeight="1" hidden="1">
      <c r="A160" s="4"/>
      <c r="B160" s="4"/>
      <c r="C160" s="193"/>
      <c r="D160" s="193"/>
      <c r="E160" s="202"/>
      <c r="F160" s="211"/>
      <c r="G160" s="211"/>
      <c r="H160" s="14"/>
    </row>
    <row r="161" spans="1:8" ht="19.5" customHeight="1" hidden="1">
      <c r="A161" s="4"/>
      <c r="B161" s="4"/>
      <c r="C161" s="193"/>
      <c r="D161" s="193"/>
      <c r="E161" s="202"/>
      <c r="F161" s="211"/>
      <c r="G161" s="211"/>
      <c r="H161" s="14"/>
    </row>
    <row r="162" spans="1:8" ht="19.5" customHeight="1" hidden="1">
      <c r="A162" s="4"/>
      <c r="B162" s="4"/>
      <c r="C162" s="193"/>
      <c r="D162" s="193"/>
      <c r="E162" s="202"/>
      <c r="F162" s="211"/>
      <c r="G162" s="211"/>
      <c r="H162" s="14"/>
    </row>
    <row r="163" spans="1:8" ht="19.5" customHeight="1" hidden="1">
      <c r="A163" s="4"/>
      <c r="B163" s="4"/>
      <c r="C163" s="193"/>
      <c r="D163" s="193"/>
      <c r="E163" s="202"/>
      <c r="F163" s="211"/>
      <c r="G163" s="211"/>
      <c r="H163" s="14"/>
    </row>
    <row r="164" spans="1:8" ht="19.5" customHeight="1" hidden="1">
      <c r="A164" s="4"/>
      <c r="B164" s="4"/>
      <c r="C164" s="193"/>
      <c r="D164" s="193"/>
      <c r="E164" s="202"/>
      <c r="F164" s="211"/>
      <c r="G164" s="211"/>
      <c r="H164" s="14"/>
    </row>
    <row r="165" spans="1:8" ht="15" hidden="1">
      <c r="A165" s="4"/>
      <c r="B165" s="4"/>
      <c r="C165" s="193"/>
      <c r="D165" s="193"/>
      <c r="E165" s="202"/>
      <c r="F165" s="211"/>
      <c r="G165" s="211"/>
      <c r="H165" s="14"/>
    </row>
    <row r="166" spans="1:8" s="21" customFormat="1" ht="409.5" customHeight="1" hidden="1">
      <c r="A166" s="182" t="s">
        <v>188</v>
      </c>
      <c r="B166" s="201" t="s">
        <v>189</v>
      </c>
      <c r="C166" s="183">
        <f>SUBTOTAL(9,C167:C190)</f>
        <v>28390.58</v>
      </c>
      <c r="D166" s="183">
        <f>SUBTOTAL(9,D167:D190)</f>
        <v>31079.11</v>
      </c>
      <c r="E166" s="183">
        <f>SUBTOTAL(9,E167:E190)</f>
        <v>11495</v>
      </c>
      <c r="F166" s="196">
        <f>SUBTOTAL(9,F167:F190)</f>
        <v>15900</v>
      </c>
      <c r="G166" s="196">
        <f>SUBTOTAL(9,G167:G190)</f>
        <v>15900</v>
      </c>
      <c r="H166" s="14"/>
    </row>
    <row r="167" spans="1:8" ht="30" customHeight="1" hidden="1">
      <c r="A167" s="93"/>
      <c r="B167" s="95"/>
      <c r="C167" s="81"/>
      <c r="D167" s="81"/>
      <c r="E167" s="202"/>
      <c r="F167" s="211"/>
      <c r="G167" s="211"/>
      <c r="H167" s="14"/>
    </row>
    <row r="168" spans="1:8" s="21" customFormat="1" ht="409.5" customHeight="1" hidden="1">
      <c r="A168" s="185" t="s">
        <v>188</v>
      </c>
      <c r="B168" s="203" t="s">
        <v>189</v>
      </c>
      <c r="C168" s="186">
        <f>SUBTOTAL(9,C169:C189)</f>
        <v>28390.58</v>
      </c>
      <c r="D168" s="186">
        <f>SUBTOTAL(9,D169:D189)</f>
        <v>31079.11</v>
      </c>
      <c r="E168" s="186">
        <f>SUBTOTAL(9,E169:E189)</f>
        <v>11495</v>
      </c>
      <c r="F168" s="197">
        <f>SUBTOTAL(9,F169:F189)</f>
        <v>15900</v>
      </c>
      <c r="G168" s="197">
        <f>SUBTOTAL(9,G169:G189)</f>
        <v>15900</v>
      </c>
      <c r="H168" s="14"/>
    </row>
    <row r="169" spans="1:8" ht="30" customHeight="1" hidden="1">
      <c r="A169" s="192"/>
      <c r="B169" s="95"/>
      <c r="C169" s="81"/>
      <c r="D169" s="81"/>
      <c r="E169" s="202"/>
      <c r="F169" s="211"/>
      <c r="G169" s="211"/>
      <c r="H169" s="14"/>
    </row>
    <row r="170" spans="1:8" s="21" customFormat="1" ht="409.5" customHeight="1" hidden="1">
      <c r="A170" s="188" t="s">
        <v>188</v>
      </c>
      <c r="B170" s="204" t="s">
        <v>189</v>
      </c>
      <c r="C170" s="189">
        <f>SUBTOTAL(9,C171:C188)</f>
        <v>28390.58</v>
      </c>
      <c r="D170" s="189">
        <f>SUBTOTAL(9,D171:D188)</f>
        <v>31079.11</v>
      </c>
      <c r="E170" s="189">
        <f>SUBTOTAL(9,E171:E188)</f>
        <v>11495</v>
      </c>
      <c r="F170" s="198">
        <f>SUBTOTAL(9,F171:F188)</f>
        <v>15900</v>
      </c>
      <c r="G170" s="198">
        <f>SUBTOTAL(9,G171:G188)</f>
        <v>15900</v>
      </c>
      <c r="H170" s="14"/>
    </row>
    <row r="171" spans="1:8" ht="30" customHeight="1" hidden="1">
      <c r="A171" s="192"/>
      <c r="B171" s="4"/>
      <c r="C171" s="193"/>
      <c r="D171" s="81"/>
      <c r="E171" s="202"/>
      <c r="F171" s="211"/>
      <c r="G171" s="211"/>
      <c r="H171" s="14"/>
    </row>
    <row r="172" spans="1:8" ht="409.5" customHeight="1" hidden="1">
      <c r="A172" s="64" t="s">
        <v>188</v>
      </c>
      <c r="B172" s="205" t="s">
        <v>189</v>
      </c>
      <c r="C172" s="65">
        <f>SUBTOTAL(9,C173:C187)</f>
        <v>28390.58</v>
      </c>
      <c r="D172" s="65">
        <f>SUBTOTAL(9,D173:D187)</f>
        <v>31079.11</v>
      </c>
      <c r="E172" s="65">
        <f>SUBTOTAL(9,E173:E187)</f>
        <v>11495</v>
      </c>
      <c r="F172" s="142">
        <f>SUBTOTAL(9,F173:F187)</f>
        <v>15900</v>
      </c>
      <c r="G172" s="142">
        <f>SUBTOTAL(9,G173:G187)</f>
        <v>15900</v>
      </c>
      <c r="H172" s="14"/>
    </row>
    <row r="173" spans="1:8" ht="30" customHeight="1" hidden="1">
      <c r="A173" s="192"/>
      <c r="B173" s="4"/>
      <c r="C173" s="193"/>
      <c r="D173" s="81"/>
      <c r="E173" s="202"/>
      <c r="F173" s="211"/>
      <c r="G173" s="211"/>
      <c r="H173" s="14"/>
    </row>
    <row r="174" spans="1:8" ht="409.5" customHeight="1" hidden="1">
      <c r="A174" s="190" t="s">
        <v>188</v>
      </c>
      <c r="B174" s="206" t="s">
        <v>189</v>
      </c>
      <c r="C174" s="191">
        <f>SUBTOTAL(9,C175:C186)</f>
        <v>28390.58</v>
      </c>
      <c r="D174" s="191">
        <f>SUBTOTAL(9,D175:D186)</f>
        <v>31079.11</v>
      </c>
      <c r="E174" s="191">
        <f>SUBTOTAL(9,E175:E186)</f>
        <v>11495</v>
      </c>
      <c r="F174" s="199">
        <f>SUBTOTAL(9,F175:F186)</f>
        <v>15900</v>
      </c>
      <c r="G174" s="199">
        <f>SUBTOTAL(9,G175:G186)</f>
        <v>15900</v>
      </c>
      <c r="H174" s="14"/>
    </row>
    <row r="175" spans="1:8" ht="30" customHeight="1" hidden="1">
      <c r="A175" s="192"/>
      <c r="B175" s="4"/>
      <c r="C175" s="193"/>
      <c r="D175" s="81"/>
      <c r="E175" s="202"/>
      <c r="F175" s="211"/>
      <c r="G175" s="211"/>
      <c r="H175" s="14"/>
    </row>
    <row r="176" spans="1:8" ht="409.5" customHeight="1" hidden="1">
      <c r="A176" s="82" t="s">
        <v>188</v>
      </c>
      <c r="B176" s="83" t="s">
        <v>189</v>
      </c>
      <c r="C176" s="84">
        <f>SUBTOTAL(9,C177:C185)</f>
        <v>28390.58</v>
      </c>
      <c r="D176" s="84">
        <f>SUBTOTAL(9,D177:D185)</f>
        <v>31079.11</v>
      </c>
      <c r="E176" s="84">
        <f>SUBTOTAL(9,E177:E185)</f>
        <v>11495</v>
      </c>
      <c r="F176" s="148">
        <f>SUBTOTAL(9,F177:F185)</f>
        <v>15900</v>
      </c>
      <c r="G176" s="148">
        <f>SUBTOTAL(9,G177:G185)</f>
        <v>15900</v>
      </c>
      <c r="H176" s="14"/>
    </row>
    <row r="177" spans="1:8" ht="30" customHeight="1" hidden="1">
      <c r="A177" s="192"/>
      <c r="B177" s="4"/>
      <c r="C177" s="193"/>
      <c r="D177" s="81"/>
      <c r="E177" s="202"/>
      <c r="F177" s="211"/>
      <c r="G177" s="211"/>
      <c r="H177" s="14"/>
    </row>
    <row r="178" spans="1:8" ht="409.5" customHeight="1" hidden="1">
      <c r="A178" s="207" t="s">
        <v>188</v>
      </c>
      <c r="B178" s="208" t="s">
        <v>189</v>
      </c>
      <c r="C178" s="209">
        <f>SUBTOTAL(9,C179:C184)</f>
        <v>28390.58</v>
      </c>
      <c r="D178" s="209">
        <f>SUBTOTAL(9,D179:D184)</f>
        <v>31079.11</v>
      </c>
      <c r="E178" s="209">
        <f>SUBTOTAL(9,E179:E184)</f>
        <v>11495</v>
      </c>
      <c r="F178" s="212">
        <f>SUBTOTAL(9,F179:F184)</f>
        <v>15900</v>
      </c>
      <c r="G178" s="212">
        <f>SUBTOTAL(9,G179:G184)</f>
        <v>15900</v>
      </c>
      <c r="H178" s="14"/>
    </row>
    <row r="179" spans="1:8" ht="22.5" customHeight="1" hidden="1">
      <c r="A179" s="192"/>
      <c r="B179" s="4"/>
      <c r="C179" s="193"/>
      <c r="D179" s="81"/>
      <c r="E179" s="81"/>
      <c r="F179" s="195"/>
      <c r="G179" s="195"/>
      <c r="H179" s="14"/>
    </row>
    <row r="180" spans="1:8" ht="409.5" customHeight="1" hidden="1">
      <c r="A180" s="93" t="s">
        <v>188</v>
      </c>
      <c r="B180" s="95" t="s">
        <v>189</v>
      </c>
      <c r="C180" s="81">
        <f>SUBTOTAL(9,C181:C183)</f>
        <v>28390.58</v>
      </c>
      <c r="D180" s="81">
        <f>SUBTOTAL(9,D181:D183)</f>
        <v>31079.11</v>
      </c>
      <c r="E180" s="81">
        <f>SUBTOTAL(9,E181:E183)</f>
        <v>11495</v>
      </c>
      <c r="F180" s="195">
        <f>SUBTOTAL(9,F181:F183)</f>
        <v>15900</v>
      </c>
      <c r="G180" s="195">
        <f>SUBTOTAL(9,G181:G183)</f>
        <v>15900</v>
      </c>
      <c r="H180" s="14"/>
    </row>
    <row r="181" spans="1:8" ht="30" customHeight="1" hidden="1">
      <c r="A181" s="192"/>
      <c r="B181" s="4"/>
      <c r="C181" s="193"/>
      <c r="D181" s="210"/>
      <c r="E181" s="202"/>
      <c r="F181" s="211"/>
      <c r="G181" s="211"/>
      <c r="H181" s="14"/>
    </row>
    <row r="182" spans="1:8" ht="15" customHeight="1">
      <c r="A182" s="192" t="s">
        <v>188</v>
      </c>
      <c r="B182" s="4" t="s">
        <v>189</v>
      </c>
      <c r="C182" s="193">
        <v>28390.58</v>
      </c>
      <c r="D182" s="193">
        <v>31079.11</v>
      </c>
      <c r="E182" s="193">
        <v>11495</v>
      </c>
      <c r="F182" s="194">
        <v>15900</v>
      </c>
      <c r="G182" s="194">
        <v>15900</v>
      </c>
      <c r="H182" s="14"/>
    </row>
    <row r="183" spans="1:8" ht="15" hidden="1">
      <c r="A183" s="4"/>
      <c r="B183" s="4"/>
      <c r="C183" s="193"/>
      <c r="D183" s="193"/>
      <c r="E183" s="193"/>
      <c r="F183" s="193"/>
      <c r="G183" s="193"/>
      <c r="H183" s="14"/>
    </row>
    <row r="184" spans="1:8" ht="15" hidden="1">
      <c r="A184" s="4"/>
      <c r="B184" s="4"/>
      <c r="C184" s="193"/>
      <c r="D184" s="193"/>
      <c r="E184" s="202"/>
      <c r="F184" s="202"/>
      <c r="G184" s="202"/>
      <c r="H184" s="14"/>
    </row>
    <row r="185" spans="1:8" ht="19.5" customHeight="1" hidden="1">
      <c r="A185" s="4"/>
      <c r="B185" s="4"/>
      <c r="C185" s="193"/>
      <c r="D185" s="193"/>
      <c r="E185" s="202"/>
      <c r="F185" s="202"/>
      <c r="G185" s="202"/>
      <c r="H185" s="14"/>
    </row>
    <row r="186" spans="1:8" ht="19.5" customHeight="1" hidden="1">
      <c r="A186" s="4"/>
      <c r="B186" s="4"/>
      <c r="C186" s="193"/>
      <c r="D186" s="193"/>
      <c r="E186" s="202"/>
      <c r="F186" s="202"/>
      <c r="G186" s="202"/>
      <c r="H186" s="14"/>
    </row>
    <row r="187" spans="1:8" ht="19.5" customHeight="1" hidden="1">
      <c r="A187" s="4"/>
      <c r="B187" s="4"/>
      <c r="C187" s="193"/>
      <c r="D187" s="193"/>
      <c r="E187" s="202"/>
      <c r="F187" s="202"/>
      <c r="G187" s="202"/>
      <c r="H187" s="14"/>
    </row>
    <row r="188" spans="1:8" ht="19.5" customHeight="1" hidden="1">
      <c r="A188" s="4"/>
      <c r="B188" s="4"/>
      <c r="C188" s="193"/>
      <c r="D188" s="193"/>
      <c r="E188" s="202"/>
      <c r="F188" s="202"/>
      <c r="G188" s="202"/>
      <c r="H188" s="14"/>
    </row>
    <row r="189" spans="1:8" ht="19.5" customHeight="1" hidden="1">
      <c r="A189" s="4"/>
      <c r="B189" s="4"/>
      <c r="C189" s="193"/>
      <c r="D189" s="193"/>
      <c r="E189" s="202"/>
      <c r="F189" s="202"/>
      <c r="G189" s="202"/>
      <c r="H189" s="14"/>
    </row>
    <row r="190" spans="1:8" ht="15" hidden="1">
      <c r="A190" s="4"/>
      <c r="B190" s="4"/>
      <c r="C190" s="193"/>
      <c r="D190" s="193"/>
      <c r="E190" s="202"/>
      <c r="F190" s="202"/>
      <c r="G190" s="202"/>
      <c r="H190" s="14"/>
    </row>
    <row r="191" spans="1:8" ht="15" hidden="1">
      <c r="A191" s="4"/>
      <c r="B191" s="4"/>
      <c r="C191" s="193"/>
      <c r="D191" s="193"/>
      <c r="E191" s="202"/>
      <c r="F191" s="202"/>
      <c r="G191" s="202"/>
      <c r="H191" s="14"/>
    </row>
    <row r="192" spans="1:8" ht="27.75" customHeight="1">
      <c r="A192" s="213" t="s">
        <v>94</v>
      </c>
      <c r="B192" s="213"/>
      <c r="C192" s="214">
        <f>C107+C132+C157+C182</f>
        <v>755671.2999999999</v>
      </c>
      <c r="D192" s="214">
        <f>SUBTOTAL(9,D107:D191)</f>
        <v>1097104.7300000002</v>
      </c>
      <c r="E192" s="214">
        <f>SUBTOTAL(9,E107:E191)</f>
        <v>1901263</v>
      </c>
      <c r="F192" s="214">
        <f>SUBTOTAL(9,F107:F191)</f>
        <v>1641793</v>
      </c>
      <c r="G192" s="214">
        <f>SUBTOTAL(9,G107:G191)</f>
        <v>1644695</v>
      </c>
      <c r="H192" s="14"/>
    </row>
    <row r="193" spans="1:12" ht="15">
      <c r="A193" s="4"/>
      <c r="B193" s="4"/>
      <c r="C193" s="4"/>
      <c r="D193" s="4"/>
      <c r="E193" s="4"/>
      <c r="F193" s="4"/>
      <c r="G193" s="4"/>
      <c r="H193" s="4"/>
      <c r="I193" s="1"/>
      <c r="J193" s="1"/>
      <c r="K193" s="1"/>
      <c r="L193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7" width="18.7109375" style="0" customWidth="1"/>
    <col min="8" max="9" width="10.7109375" style="0" customWidth="1"/>
    <col min="10" max="12" width="18.7109375" style="0" customWidth="1"/>
  </cols>
  <sheetData>
    <row r="1" ht="12" customHeight="1"/>
    <row r="2" spans="1:6" ht="18">
      <c r="A2" s="5" t="s">
        <v>116</v>
      </c>
      <c r="B2" s="2"/>
      <c r="C2" s="2"/>
      <c r="D2" s="2"/>
      <c r="E2" s="2"/>
      <c r="F2" s="2"/>
    </row>
    <row r="3" spans="1:12" ht="20.25" customHeight="1">
      <c r="A3" s="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0.25" customHeight="1">
      <c r="A4" s="58" t="s">
        <v>203</v>
      </c>
      <c r="B4" s="58"/>
      <c r="C4" s="58"/>
      <c r="D4" s="58"/>
      <c r="E4" s="58"/>
      <c r="F4" s="58"/>
      <c r="G4" s="23"/>
      <c r="H4" s="23"/>
      <c r="I4" s="23"/>
      <c r="J4" s="23"/>
      <c r="K4" s="23"/>
      <c r="L4" s="23"/>
    </row>
    <row r="5" spans="1:12" ht="20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7" ht="63.75" customHeight="1">
      <c r="A6" s="267" t="s">
        <v>136</v>
      </c>
      <c r="B6" s="268"/>
      <c r="C6" s="7" t="s">
        <v>120</v>
      </c>
      <c r="D6" s="7" t="s">
        <v>182</v>
      </c>
      <c r="E6" s="7" t="s">
        <v>91</v>
      </c>
      <c r="F6" s="7" t="s">
        <v>105</v>
      </c>
      <c r="G6" s="7" t="s">
        <v>106</v>
      </c>
    </row>
    <row r="7" spans="1:7" s="21" customFormat="1" ht="18" customHeight="1">
      <c r="A7" s="96"/>
      <c r="B7" s="97"/>
      <c r="C7" s="98">
        <f>SUBTOTAL(9,C8:C31)</f>
        <v>755671.31</v>
      </c>
      <c r="D7" s="98">
        <f>SUBTOTAL(9,D8:D31)</f>
        <v>1097104.73</v>
      </c>
      <c r="E7" s="98">
        <f>SUBTOTAL(9,E8:E31)</f>
        <v>1901263</v>
      </c>
      <c r="F7" s="98">
        <f>SUBTOTAL(9,F8:F31)</f>
        <v>1641793</v>
      </c>
      <c r="G7" s="98">
        <f>SUBTOTAL(9,G8:G31)</f>
        <v>1644695</v>
      </c>
    </row>
    <row r="8" spans="1:7" ht="30" customHeight="1" hidden="1">
      <c r="A8" s="99"/>
      <c r="B8" s="100"/>
      <c r="C8" s="101"/>
      <c r="D8" s="101"/>
      <c r="E8" s="102"/>
      <c r="F8" s="102"/>
      <c r="G8" s="102"/>
    </row>
    <row r="9" spans="1:7" s="21" customFormat="1" ht="409.5" customHeight="1" hidden="1">
      <c r="A9" s="103"/>
      <c r="B9" s="104"/>
      <c r="C9" s="105">
        <f>SUBTOTAL(9,C10:C30)</f>
        <v>755671.31</v>
      </c>
      <c r="D9" s="105">
        <f>SUBTOTAL(9,D10:D30)</f>
        <v>1097104.73</v>
      </c>
      <c r="E9" s="105">
        <f>SUBTOTAL(9,E10:E30)</f>
        <v>1901263</v>
      </c>
      <c r="F9" s="105">
        <f>SUBTOTAL(9,F10:F30)</f>
        <v>1641793</v>
      </c>
      <c r="G9" s="105">
        <f>SUBTOTAL(9,G10:G30)</f>
        <v>1644695</v>
      </c>
    </row>
    <row r="10" spans="1:7" ht="30" customHeight="1" hidden="1">
      <c r="A10" s="106"/>
      <c r="B10" s="107"/>
      <c r="C10" s="108"/>
      <c r="D10" s="108"/>
      <c r="E10" s="102"/>
      <c r="F10" s="102"/>
      <c r="G10" s="102"/>
    </row>
    <row r="11" spans="1:7" s="21" customFormat="1" ht="409.5" customHeight="1" hidden="1">
      <c r="A11" s="109"/>
      <c r="B11" s="110"/>
      <c r="C11" s="111">
        <f>SUBTOTAL(9,C12:C29)</f>
        <v>755671.31</v>
      </c>
      <c r="D11" s="111">
        <f>SUBTOTAL(9,D12:D29)</f>
        <v>1097104.73</v>
      </c>
      <c r="E11" s="111">
        <f>SUBTOTAL(9,E12:E29)</f>
        <v>1901263</v>
      </c>
      <c r="F11" s="111">
        <f>SUBTOTAL(9,F12:F29)</f>
        <v>1641793</v>
      </c>
      <c r="G11" s="111">
        <f>SUBTOTAL(9,G12:G29)</f>
        <v>1644695</v>
      </c>
    </row>
    <row r="12" spans="1:7" ht="30" customHeight="1" hidden="1">
      <c r="A12" s="106"/>
      <c r="B12" s="94"/>
      <c r="C12" s="112"/>
      <c r="D12" s="113"/>
      <c r="E12" s="102"/>
      <c r="F12" s="102"/>
      <c r="G12" s="102"/>
    </row>
    <row r="13" spans="1:7" ht="409.5" customHeight="1" hidden="1">
      <c r="A13" s="114"/>
      <c r="B13" s="115"/>
      <c r="C13" s="116">
        <f>SUBTOTAL(9,C14:C28)</f>
        <v>755671.31</v>
      </c>
      <c r="D13" s="116">
        <f>SUBTOTAL(9,D14:D28)</f>
        <v>1097104.73</v>
      </c>
      <c r="E13" s="116">
        <f>SUBTOTAL(9,E14:E28)</f>
        <v>1901263</v>
      </c>
      <c r="F13" s="116">
        <f>SUBTOTAL(9,F14:F28)</f>
        <v>1641793</v>
      </c>
      <c r="G13" s="116">
        <f>SUBTOTAL(9,G14:G28)</f>
        <v>1644695</v>
      </c>
    </row>
    <row r="14" spans="1:7" ht="30" customHeight="1" hidden="1">
      <c r="A14" s="106"/>
      <c r="B14" s="94"/>
      <c r="C14" s="112"/>
      <c r="D14" s="117"/>
      <c r="E14" s="102"/>
      <c r="F14" s="102"/>
      <c r="G14" s="102"/>
    </row>
    <row r="15" spans="1:7" ht="409.5" customHeight="1" hidden="1">
      <c r="A15" s="118"/>
      <c r="B15" s="119"/>
      <c r="C15" s="120">
        <f>SUBTOTAL(9,C16:C27)</f>
        <v>755671.31</v>
      </c>
      <c r="D15" s="120">
        <f>SUBTOTAL(9,D16:D27)</f>
        <v>1097104.73</v>
      </c>
      <c r="E15" s="120">
        <f>SUBTOTAL(9,E16:E27)</f>
        <v>1901263</v>
      </c>
      <c r="F15" s="120">
        <f>SUBTOTAL(9,F16:F27)</f>
        <v>1641793</v>
      </c>
      <c r="G15" s="120">
        <f>SUBTOTAL(9,G16:G27)</f>
        <v>1644695</v>
      </c>
    </row>
    <row r="16" spans="1:7" ht="30" customHeight="1" hidden="1">
      <c r="A16" s="106"/>
      <c r="B16" s="94"/>
      <c r="C16" s="112"/>
      <c r="D16" s="121"/>
      <c r="E16" s="102"/>
      <c r="F16" s="102"/>
      <c r="G16" s="102"/>
    </row>
    <row r="17" spans="1:7" ht="409.5" customHeight="1" hidden="1">
      <c r="A17" s="122"/>
      <c r="B17" s="123"/>
      <c r="C17" s="124">
        <f>SUBTOTAL(9,C18:C26)</f>
        <v>755671.31</v>
      </c>
      <c r="D17" s="124">
        <f>SUBTOTAL(9,D18:D26)</f>
        <v>1097104.73</v>
      </c>
      <c r="E17" s="124">
        <f>SUBTOTAL(9,E18:E26)</f>
        <v>1901263</v>
      </c>
      <c r="F17" s="124">
        <f>SUBTOTAL(9,F18:F26)</f>
        <v>1641793</v>
      </c>
      <c r="G17" s="124">
        <f>SUBTOTAL(9,G18:G26)</f>
        <v>1644695</v>
      </c>
    </row>
    <row r="18" spans="1:7" ht="30" customHeight="1" hidden="1">
      <c r="A18" s="106"/>
      <c r="B18" s="94"/>
      <c r="C18" s="112"/>
      <c r="D18" s="125"/>
      <c r="E18" s="102"/>
      <c r="F18" s="102"/>
      <c r="G18" s="102"/>
    </row>
    <row r="19" spans="1:7" ht="409.5" customHeight="1" hidden="1">
      <c r="A19" s="126"/>
      <c r="B19" s="127"/>
      <c r="C19" s="128">
        <f>SUBTOTAL(9,C20:C25)</f>
        <v>755671.31</v>
      </c>
      <c r="D19" s="128">
        <f>SUBTOTAL(9,D20:D25)</f>
        <v>1097104.73</v>
      </c>
      <c r="E19" s="128">
        <f>SUBTOTAL(9,E20:E25)</f>
        <v>1901263</v>
      </c>
      <c r="F19" s="128">
        <f>SUBTOTAL(9,F20:F25)</f>
        <v>1641793</v>
      </c>
      <c r="G19" s="128">
        <f>SUBTOTAL(9,G20:G25)</f>
        <v>1644695</v>
      </c>
    </row>
    <row r="20" spans="1:7" ht="22.5" customHeight="1" hidden="1">
      <c r="A20" s="106"/>
      <c r="B20" s="94"/>
      <c r="C20" s="112"/>
      <c r="D20" s="125"/>
      <c r="E20" s="125"/>
      <c r="F20" s="125"/>
      <c r="G20" s="125"/>
    </row>
    <row r="21" spans="1:7" ht="409.5" customHeight="1" hidden="1">
      <c r="A21" s="129"/>
      <c r="B21" s="130"/>
      <c r="C21" s="125">
        <f>SUBTOTAL(9,C22:C24)</f>
        <v>755671.31</v>
      </c>
      <c r="D21" s="125">
        <f>SUBTOTAL(9,D22:D24)</f>
        <v>1097104.73</v>
      </c>
      <c r="E21" s="125">
        <f>SUBTOTAL(9,E22:E24)</f>
        <v>1901263</v>
      </c>
      <c r="F21" s="125">
        <f>SUBTOTAL(9,F22:F24)</f>
        <v>1641793</v>
      </c>
      <c r="G21" s="125">
        <f>SUBTOTAL(9,G22:G24)</f>
        <v>1644695</v>
      </c>
    </row>
    <row r="22" spans="1:7" ht="30" customHeight="1" hidden="1">
      <c r="A22" s="106"/>
      <c r="B22" s="94"/>
      <c r="C22" s="112"/>
      <c r="D22" s="131"/>
      <c r="E22" s="102"/>
      <c r="F22" s="102"/>
      <c r="G22" s="102"/>
    </row>
    <row r="23" spans="1:7" ht="15" customHeight="1">
      <c r="A23" s="269" t="s">
        <v>239</v>
      </c>
      <c r="B23" s="132" t="s">
        <v>238</v>
      </c>
      <c r="C23" s="133">
        <v>755671.31</v>
      </c>
      <c r="D23" s="133">
        <v>1097104.73</v>
      </c>
      <c r="E23" s="133">
        <v>1901263</v>
      </c>
      <c r="F23" s="147">
        <v>1641793</v>
      </c>
      <c r="G23" s="147">
        <v>1644695</v>
      </c>
    </row>
    <row r="24" spans="1:7" ht="15" hidden="1">
      <c r="A24" s="94"/>
      <c r="B24" s="94"/>
      <c r="C24" s="112"/>
      <c r="D24" s="133"/>
      <c r="E24" s="133"/>
      <c r="F24" s="133"/>
      <c r="G24" s="133"/>
    </row>
    <row r="25" spans="1:7" ht="15" hidden="1">
      <c r="A25" s="94"/>
      <c r="B25" s="94"/>
      <c r="C25" s="112"/>
      <c r="D25" s="112"/>
      <c r="E25" s="102"/>
      <c r="F25" s="102"/>
      <c r="G25" s="102"/>
    </row>
    <row r="26" spans="1:7" ht="19.5" customHeight="1" hidden="1">
      <c r="A26" s="94"/>
      <c r="B26" s="94"/>
      <c r="C26" s="112"/>
      <c r="D26" s="112"/>
      <c r="E26" s="102"/>
      <c r="F26" s="102"/>
      <c r="G26" s="102"/>
    </row>
    <row r="27" spans="1:7" ht="19.5" customHeight="1" hidden="1">
      <c r="A27" s="94"/>
      <c r="B27" s="94"/>
      <c r="C27" s="112"/>
      <c r="D27" s="112"/>
      <c r="E27" s="102"/>
      <c r="F27" s="102"/>
      <c r="G27" s="102"/>
    </row>
    <row r="28" spans="1:7" ht="19.5" customHeight="1" hidden="1">
      <c r="A28" s="94"/>
      <c r="B28" s="94"/>
      <c r="C28" s="112"/>
      <c r="D28" s="112"/>
      <c r="E28" s="102"/>
      <c r="F28" s="102"/>
      <c r="G28" s="102"/>
    </row>
    <row r="29" spans="1:7" ht="19.5" customHeight="1" hidden="1">
      <c r="A29" s="94"/>
      <c r="B29" s="94"/>
      <c r="C29" s="112"/>
      <c r="D29" s="112"/>
      <c r="E29" s="102"/>
      <c r="F29" s="102"/>
      <c r="G29" s="102"/>
    </row>
    <row r="30" spans="1:7" ht="19.5" customHeight="1" hidden="1">
      <c r="A30" s="94"/>
      <c r="B30" s="94"/>
      <c r="C30" s="112"/>
      <c r="D30" s="112"/>
      <c r="E30" s="102"/>
      <c r="F30" s="102"/>
      <c r="G30" s="102"/>
    </row>
    <row r="31" spans="1:7" ht="15" hidden="1">
      <c r="A31" s="94"/>
      <c r="B31" s="94"/>
      <c r="C31" s="112"/>
      <c r="D31" s="112"/>
      <c r="E31" s="102"/>
      <c r="F31" s="102"/>
      <c r="G31" s="102"/>
    </row>
    <row r="32" spans="1:7" ht="15" hidden="1">
      <c r="A32" s="94"/>
      <c r="B32" s="94"/>
      <c r="C32" s="112"/>
      <c r="D32" s="112"/>
      <c r="E32" s="102"/>
      <c r="F32" s="102"/>
      <c r="G32" s="102"/>
    </row>
    <row r="33" spans="1:7" ht="27.75" customHeight="1">
      <c r="A33" s="134" t="s">
        <v>94</v>
      </c>
      <c r="B33" s="134"/>
      <c r="C33" s="135">
        <f>SUBTOTAL(9,C23:C32)</f>
        <v>755671.31</v>
      </c>
      <c r="D33" s="135">
        <f>SUBTOTAL(9,D23:D32)</f>
        <v>1097104.73</v>
      </c>
      <c r="E33" s="135">
        <f>SUBTOTAL(9,E23:E32)</f>
        <v>1901263</v>
      </c>
      <c r="F33" s="135">
        <f>SUBTOTAL(9,F23:F32)</f>
        <v>1641793</v>
      </c>
      <c r="G33" s="135">
        <f>SUBTOTAL(9,G23:G32)</f>
        <v>1644695</v>
      </c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0"/>
  <sheetViews>
    <sheetView zoomScalePageLayoutView="0" workbookViewId="0" topLeftCell="A321">
      <selection activeCell="E415" sqref="E415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7" width="18.7109375" style="0" customWidth="1"/>
    <col min="8" max="9" width="10.7109375" style="0" customWidth="1"/>
    <col min="10" max="12" width="18.7109375" style="0" customWidth="1"/>
  </cols>
  <sheetData>
    <row r="1" ht="12" customHeight="1"/>
    <row r="2" spans="1:6" ht="18">
      <c r="A2" s="5" t="s">
        <v>116</v>
      </c>
      <c r="B2" s="2"/>
      <c r="C2" s="2"/>
      <c r="D2" s="2"/>
      <c r="E2" s="2"/>
      <c r="F2" s="2"/>
    </row>
    <row r="3" spans="1:12" ht="20.25" customHeight="1">
      <c r="A3" s="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0.25" customHeight="1">
      <c r="A4" s="58" t="s">
        <v>192</v>
      </c>
      <c r="B4" s="58"/>
      <c r="C4" s="58"/>
      <c r="D4" s="58"/>
      <c r="E4" s="58"/>
      <c r="F4" s="58"/>
      <c r="G4" s="23"/>
      <c r="H4" s="23"/>
      <c r="I4" s="23"/>
      <c r="J4" s="23"/>
      <c r="K4" s="23"/>
      <c r="L4" s="23"/>
    </row>
    <row r="5" spans="1:12" ht="20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7" ht="63.75" customHeight="1">
      <c r="A6" s="267" t="s">
        <v>136</v>
      </c>
      <c r="B6" s="268"/>
      <c r="C6" s="7" t="s">
        <v>120</v>
      </c>
      <c r="D6" s="7" t="s">
        <v>182</v>
      </c>
      <c r="E6" s="7" t="s">
        <v>91</v>
      </c>
      <c r="F6" s="7" t="s">
        <v>105</v>
      </c>
      <c r="G6" s="7" t="s">
        <v>106</v>
      </c>
    </row>
    <row r="7" spans="1:7" s="21" customFormat="1" ht="18" customHeight="1">
      <c r="A7" s="18" t="s">
        <v>183</v>
      </c>
      <c r="B7" s="18" t="s">
        <v>184</v>
      </c>
      <c r="C7" s="20">
        <f>SUBTOTAL(9,C8:C23)</f>
        <v>361564.92</v>
      </c>
      <c r="D7" s="20">
        <f>SUBTOTAL(9,D8:D23)</f>
        <v>694426.74</v>
      </c>
      <c r="E7" s="20">
        <f>SUBTOTAL(9,E8:E23)</f>
        <v>1261312</v>
      </c>
      <c r="F7" s="20">
        <f>SUBTOTAL(9,F8:F23)</f>
        <v>1265184</v>
      </c>
      <c r="G7" s="20">
        <f>SUBTOTAL(9,G8:G23)</f>
        <v>1268136</v>
      </c>
    </row>
    <row r="8" spans="1:7" s="21" customFormat="1" ht="20.25" customHeight="1" hidden="1">
      <c r="A8" s="12"/>
      <c r="B8" s="11"/>
      <c r="C8" s="27"/>
      <c r="D8" s="27"/>
      <c r="E8" s="27"/>
      <c r="F8" s="27"/>
      <c r="G8" s="27"/>
    </row>
    <row r="9" spans="1:7" s="22" customFormat="1" ht="409.5" customHeight="1" hidden="1">
      <c r="A9" s="59" t="s">
        <v>15</v>
      </c>
      <c r="B9" s="59" t="s">
        <v>172</v>
      </c>
      <c r="C9" s="60">
        <f>SUBTOTAL(9,C10:C22)</f>
        <v>361564.92</v>
      </c>
      <c r="D9" s="60">
        <f>SUBTOTAL(9,D10:D22)</f>
        <v>694426.74</v>
      </c>
      <c r="E9" s="60">
        <f>SUBTOTAL(9,E10:E22)</f>
        <v>1261312</v>
      </c>
      <c r="F9" s="60">
        <f>SUBTOTAL(9,F10:F22)</f>
        <v>1265184</v>
      </c>
      <c r="G9" s="60">
        <f>SUBTOTAL(9,G10:G22)</f>
        <v>1268136</v>
      </c>
    </row>
    <row r="10" spans="1:7" ht="20.25" customHeight="1" hidden="1">
      <c r="A10" s="61"/>
      <c r="B10" s="23"/>
      <c r="C10" s="28"/>
      <c r="D10" s="28"/>
      <c r="E10" s="28"/>
      <c r="F10" s="28"/>
      <c r="G10" s="28"/>
    </row>
    <row r="11" spans="1:7" ht="409.5" customHeight="1" hidden="1">
      <c r="A11" s="62" t="s">
        <v>36</v>
      </c>
      <c r="B11" s="62" t="s">
        <v>176</v>
      </c>
      <c r="C11" s="63">
        <f>SUBTOTAL(9,C12:C21)</f>
        <v>361564.92</v>
      </c>
      <c r="D11" s="63">
        <f>SUBTOTAL(9,D12:D21)</f>
        <v>694426.74</v>
      </c>
      <c r="E11" s="63">
        <f>SUBTOTAL(9,E12:E21)</f>
        <v>1261312</v>
      </c>
      <c r="F11" s="63">
        <f>SUBTOTAL(9,F12:F21)</f>
        <v>1265184</v>
      </c>
      <c r="G11" s="63">
        <f>SUBTOTAL(9,G12:G21)</f>
        <v>1268136</v>
      </c>
    </row>
    <row r="12" spans="1:7" ht="20.25" customHeight="1" hidden="1">
      <c r="A12" s="61"/>
      <c r="B12" s="23"/>
      <c r="C12" s="28"/>
      <c r="D12" s="28"/>
      <c r="E12" s="28"/>
      <c r="F12" s="28"/>
      <c r="G12" s="28"/>
    </row>
    <row r="13" spans="1:7" s="14" customFormat="1" ht="409.5" customHeight="1" hidden="1">
      <c r="A13" s="64" t="s">
        <v>36</v>
      </c>
      <c r="B13" s="64" t="s">
        <v>176</v>
      </c>
      <c r="C13" s="65">
        <f>SUBTOTAL(9,C14:C20)</f>
        <v>361564.92</v>
      </c>
      <c r="D13" s="65">
        <f>SUBTOTAL(9,D14:D20)</f>
        <v>694426.74</v>
      </c>
      <c r="E13" s="65">
        <f>SUBTOTAL(9,E14:E20)</f>
        <v>1261312</v>
      </c>
      <c r="F13" s="65">
        <f>SUBTOTAL(9,F14:F20)</f>
        <v>1265184</v>
      </c>
      <c r="G13" s="65">
        <f>SUBTOTAL(9,G14:G20)</f>
        <v>1268136</v>
      </c>
    </row>
    <row r="14" spans="1:7" ht="20.25" customHeight="1" hidden="1">
      <c r="A14" s="61"/>
      <c r="B14" s="23"/>
      <c r="C14" s="28"/>
      <c r="D14" s="28"/>
      <c r="E14" s="28"/>
      <c r="F14" s="28"/>
      <c r="G14" s="28"/>
    </row>
    <row r="15" spans="1:7" s="13" customFormat="1" ht="409.5" customHeight="1" hidden="1">
      <c r="A15" s="25" t="s">
        <v>36</v>
      </c>
      <c r="B15" s="25" t="s">
        <v>176</v>
      </c>
      <c r="C15" s="26">
        <f>SUBTOTAL(9,C16:C19)</f>
        <v>361564.92</v>
      </c>
      <c r="D15" s="26">
        <f>SUBTOTAL(9,D16:D19)</f>
        <v>694426.74</v>
      </c>
      <c r="E15" s="26">
        <f>SUBTOTAL(9,E16:E19)</f>
        <v>1261312</v>
      </c>
      <c r="F15" s="26">
        <f>SUBTOTAL(9,F16:F19)</f>
        <v>1265184</v>
      </c>
      <c r="G15" s="26">
        <f>SUBTOTAL(9,G16:G19)</f>
        <v>1268136</v>
      </c>
    </row>
    <row r="16" spans="1:7" ht="20.25" customHeight="1" hidden="1">
      <c r="A16" s="61"/>
      <c r="B16" s="23"/>
      <c r="C16" s="28"/>
      <c r="D16" s="28"/>
      <c r="E16" s="28"/>
      <c r="F16" s="28"/>
      <c r="G16" s="28"/>
    </row>
    <row r="17" spans="1:7" s="13" customFormat="1" ht="15" customHeight="1">
      <c r="A17" s="16" t="s">
        <v>84</v>
      </c>
      <c r="B17" s="16" t="s">
        <v>170</v>
      </c>
      <c r="C17" s="3">
        <v>361564.92</v>
      </c>
      <c r="D17" s="3">
        <v>388675.96</v>
      </c>
      <c r="E17" s="3">
        <v>982302</v>
      </c>
      <c r="F17" s="139">
        <v>986174</v>
      </c>
      <c r="G17" s="56">
        <v>989126</v>
      </c>
    </row>
    <row r="18" spans="1:7" s="13" customFormat="1" ht="15" customHeight="1">
      <c r="A18" s="16" t="s">
        <v>85</v>
      </c>
      <c r="B18" s="16" t="s">
        <v>174</v>
      </c>
      <c r="C18" s="3">
        <v>0</v>
      </c>
      <c r="D18" s="3">
        <v>305750.78</v>
      </c>
      <c r="E18" s="3">
        <v>279010</v>
      </c>
      <c r="F18" s="139">
        <v>279010</v>
      </c>
      <c r="G18" s="56">
        <v>279010</v>
      </c>
    </row>
    <row r="19" spans="1:7" ht="20.25" customHeight="1" hidden="1">
      <c r="A19" s="11"/>
      <c r="B19" s="12"/>
      <c r="C19" s="27"/>
      <c r="D19" s="28"/>
      <c r="E19" s="28"/>
      <c r="F19" s="28"/>
      <c r="G19" s="28"/>
    </row>
    <row r="20" spans="1:7" ht="20.25" customHeight="1" hidden="1">
      <c r="A20" s="11"/>
      <c r="B20" s="12"/>
      <c r="C20" s="27"/>
      <c r="D20" s="28"/>
      <c r="E20" s="28"/>
      <c r="F20" s="28"/>
      <c r="G20" s="28"/>
    </row>
    <row r="21" spans="1:7" ht="20.25" customHeight="1" hidden="1">
      <c r="A21" s="11"/>
      <c r="B21" s="12"/>
      <c r="C21" s="27"/>
      <c r="D21" s="28"/>
      <c r="E21" s="28"/>
      <c r="F21" s="28"/>
      <c r="G21" s="28"/>
    </row>
    <row r="22" spans="1:7" ht="20.25" customHeight="1" hidden="1">
      <c r="A22" s="11"/>
      <c r="B22" s="12"/>
      <c r="C22" s="27"/>
      <c r="D22" s="28"/>
      <c r="E22" s="28"/>
      <c r="F22" s="28"/>
      <c r="G22" s="28"/>
    </row>
    <row r="23" spans="1:7" ht="20.25" customHeight="1" hidden="1">
      <c r="A23" s="23"/>
      <c r="B23" s="23"/>
      <c r="C23" s="28"/>
      <c r="D23" s="28"/>
      <c r="E23" s="28"/>
      <c r="F23" s="28"/>
      <c r="G23" s="28"/>
    </row>
    <row r="24" spans="1:7" s="21" customFormat="1" ht="18" customHeight="1">
      <c r="A24" s="18" t="s">
        <v>4</v>
      </c>
      <c r="B24" s="18" t="s">
        <v>185</v>
      </c>
      <c r="C24" s="20">
        <f>SUBTOTAL(9,C25:C40)</f>
        <v>84560.42</v>
      </c>
      <c r="D24" s="20">
        <f>SUBTOTAL(9,D25:D40)</f>
        <v>86017</v>
      </c>
      <c r="E24" s="20">
        <f>SUBTOTAL(9,E25:E40)</f>
        <v>86000</v>
      </c>
      <c r="F24" s="20">
        <f>SUBTOTAL(9,F25:F40)</f>
        <v>90000</v>
      </c>
      <c r="G24" s="20">
        <f>SUBTOTAL(9,G25:G40)</f>
        <v>95000</v>
      </c>
    </row>
    <row r="25" spans="1:7" s="21" customFormat="1" ht="20.25" customHeight="1" hidden="1">
      <c r="A25" s="12"/>
      <c r="B25" s="11"/>
      <c r="C25" s="27"/>
      <c r="D25" s="27"/>
      <c r="E25" s="27"/>
      <c r="F25" s="27"/>
      <c r="G25" s="27"/>
    </row>
    <row r="26" spans="1:7" s="22" customFormat="1" ht="409.5" customHeight="1" hidden="1">
      <c r="A26" s="59" t="s">
        <v>14</v>
      </c>
      <c r="B26" s="59" t="s">
        <v>175</v>
      </c>
      <c r="C26" s="60">
        <f>SUBTOTAL(9,C27:C39)</f>
        <v>84560.42</v>
      </c>
      <c r="D26" s="60">
        <f>SUBTOTAL(9,D27:D39)</f>
        <v>86017</v>
      </c>
      <c r="E26" s="60">
        <f>SUBTOTAL(9,E27:E39)</f>
        <v>86000</v>
      </c>
      <c r="F26" s="60">
        <f>SUBTOTAL(9,F27:F39)</f>
        <v>90000</v>
      </c>
      <c r="G26" s="60">
        <f>SUBTOTAL(9,G27:G39)</f>
        <v>95000</v>
      </c>
    </row>
    <row r="27" spans="1:7" ht="20.25" customHeight="1" hidden="1">
      <c r="A27" s="61"/>
      <c r="B27" s="23"/>
      <c r="C27" s="28"/>
      <c r="D27" s="28"/>
      <c r="E27" s="28"/>
      <c r="F27" s="28"/>
      <c r="G27" s="28"/>
    </row>
    <row r="28" spans="1:7" ht="409.5" customHeight="1" hidden="1">
      <c r="A28" s="62" t="s">
        <v>35</v>
      </c>
      <c r="B28" s="62" t="s">
        <v>164</v>
      </c>
      <c r="C28" s="63">
        <f>SUBTOTAL(9,C29:C38)</f>
        <v>84560.42</v>
      </c>
      <c r="D28" s="63">
        <f>SUBTOTAL(9,D29:D38)</f>
        <v>86017</v>
      </c>
      <c r="E28" s="63">
        <f>SUBTOTAL(9,E29:E38)</f>
        <v>86000</v>
      </c>
      <c r="F28" s="63">
        <f>SUBTOTAL(9,F29:F38)</f>
        <v>90000</v>
      </c>
      <c r="G28" s="63">
        <f>SUBTOTAL(9,G29:G38)</f>
        <v>95000</v>
      </c>
    </row>
    <row r="29" spans="1:7" ht="20.25" customHeight="1" hidden="1">
      <c r="A29" s="61"/>
      <c r="B29" s="23"/>
      <c r="C29" s="28"/>
      <c r="D29" s="28"/>
      <c r="E29" s="28"/>
      <c r="F29" s="28"/>
      <c r="G29" s="28"/>
    </row>
    <row r="30" spans="1:7" s="14" customFormat="1" ht="409.5" customHeight="1" hidden="1">
      <c r="A30" s="64" t="s">
        <v>35</v>
      </c>
      <c r="B30" s="64" t="s">
        <v>164</v>
      </c>
      <c r="C30" s="65">
        <f>SUBTOTAL(9,C31:C37)</f>
        <v>84560.42</v>
      </c>
      <c r="D30" s="65">
        <f>SUBTOTAL(9,D31:D37)</f>
        <v>86017</v>
      </c>
      <c r="E30" s="65">
        <f>SUBTOTAL(9,E31:E37)</f>
        <v>86000</v>
      </c>
      <c r="F30" s="65">
        <f>SUBTOTAL(9,F31:F37)</f>
        <v>90000</v>
      </c>
      <c r="G30" s="65">
        <f>SUBTOTAL(9,G31:G37)</f>
        <v>95000</v>
      </c>
    </row>
    <row r="31" spans="1:7" ht="20.25" customHeight="1" hidden="1">
      <c r="A31" s="61"/>
      <c r="B31" s="23"/>
      <c r="C31" s="28"/>
      <c r="D31" s="28"/>
      <c r="E31" s="28"/>
      <c r="F31" s="28"/>
      <c r="G31" s="28"/>
    </row>
    <row r="32" spans="1:7" s="13" customFormat="1" ht="409.5" customHeight="1" hidden="1">
      <c r="A32" s="25" t="s">
        <v>35</v>
      </c>
      <c r="B32" s="25" t="s">
        <v>164</v>
      </c>
      <c r="C32" s="26">
        <f>SUBTOTAL(9,C33:C36)</f>
        <v>84560.42</v>
      </c>
      <c r="D32" s="26">
        <f>SUBTOTAL(9,D33:D36)</f>
        <v>86017</v>
      </c>
      <c r="E32" s="26">
        <f>SUBTOTAL(9,E33:E36)</f>
        <v>86000</v>
      </c>
      <c r="F32" s="26">
        <f>SUBTOTAL(9,F33:F36)</f>
        <v>90000</v>
      </c>
      <c r="G32" s="26">
        <f>SUBTOTAL(9,G33:G36)</f>
        <v>95000</v>
      </c>
    </row>
    <row r="33" spans="1:7" ht="20.25" customHeight="1" hidden="1">
      <c r="A33" s="61"/>
      <c r="B33" s="23"/>
      <c r="C33" s="28"/>
      <c r="D33" s="28"/>
      <c r="E33" s="28"/>
      <c r="F33" s="28"/>
      <c r="G33" s="28"/>
    </row>
    <row r="34" spans="1:7" s="13" customFormat="1" ht="15" customHeight="1">
      <c r="A34" s="16" t="s">
        <v>82</v>
      </c>
      <c r="B34" s="16" t="s">
        <v>126</v>
      </c>
      <c r="C34" s="3">
        <v>1844.54</v>
      </c>
      <c r="D34" s="3">
        <v>6000</v>
      </c>
      <c r="E34" s="3">
        <v>6000</v>
      </c>
      <c r="F34" s="56">
        <v>6000</v>
      </c>
      <c r="G34" s="56">
        <v>6000</v>
      </c>
    </row>
    <row r="35" spans="1:7" s="13" customFormat="1" ht="15" customHeight="1">
      <c r="A35" s="16" t="s">
        <v>83</v>
      </c>
      <c r="B35" s="16" t="s">
        <v>142</v>
      </c>
      <c r="C35" s="3">
        <v>82715.88</v>
      </c>
      <c r="D35" s="3">
        <v>80017</v>
      </c>
      <c r="E35" s="3">
        <v>80000</v>
      </c>
      <c r="F35" s="56">
        <v>84000</v>
      </c>
      <c r="G35" s="56">
        <v>89000</v>
      </c>
    </row>
    <row r="36" spans="1:7" ht="20.25" customHeight="1" hidden="1">
      <c r="A36" s="11"/>
      <c r="B36" s="12"/>
      <c r="C36" s="27"/>
      <c r="D36" s="28"/>
      <c r="E36" s="28"/>
      <c r="F36" s="28"/>
      <c r="G36" s="28"/>
    </row>
    <row r="37" spans="1:7" ht="20.25" customHeight="1" hidden="1">
      <c r="A37" s="11"/>
      <c r="B37" s="12"/>
      <c r="C37" s="27"/>
      <c r="D37" s="28"/>
      <c r="E37" s="28"/>
      <c r="F37" s="28"/>
      <c r="G37" s="28"/>
    </row>
    <row r="38" spans="1:7" ht="20.25" customHeight="1" hidden="1">
      <c r="A38" s="11"/>
      <c r="B38" s="12"/>
      <c r="C38" s="27"/>
      <c r="D38" s="28"/>
      <c r="E38" s="28"/>
      <c r="F38" s="28"/>
      <c r="G38" s="28"/>
    </row>
    <row r="39" spans="1:7" ht="20.25" customHeight="1" hidden="1">
      <c r="A39" s="11"/>
      <c r="B39" s="12"/>
      <c r="C39" s="27"/>
      <c r="D39" s="28"/>
      <c r="E39" s="28"/>
      <c r="F39" s="28"/>
      <c r="G39" s="28"/>
    </row>
    <row r="40" spans="1:7" ht="20.25" customHeight="1" hidden="1">
      <c r="A40" s="23"/>
      <c r="B40" s="23"/>
      <c r="C40" s="28"/>
      <c r="D40" s="28"/>
      <c r="E40" s="28"/>
      <c r="F40" s="28"/>
      <c r="G40" s="28"/>
    </row>
    <row r="41" spans="1:7" s="21" customFormat="1" ht="18" customHeight="1">
      <c r="A41" s="18" t="s">
        <v>186</v>
      </c>
      <c r="B41" s="18" t="s">
        <v>187</v>
      </c>
      <c r="C41" s="20">
        <f>SUBTOTAL(9,C42:C70)</f>
        <v>244100.74000000002</v>
      </c>
      <c r="D41" s="20">
        <f>SUBTOTAL(9,D42:D70)</f>
        <v>300881.46</v>
      </c>
      <c r="E41" s="20">
        <f>SUBTOTAL(9,E42:E70)</f>
        <v>309020</v>
      </c>
      <c r="F41" s="20">
        <f>SUBTOTAL(9,F42:F70)</f>
        <v>310720</v>
      </c>
      <c r="G41" s="20">
        <f>SUBTOTAL(9,G42:G70)</f>
        <v>312020</v>
      </c>
    </row>
    <row r="42" spans="1:7" s="21" customFormat="1" ht="20.25" customHeight="1" hidden="1">
      <c r="A42" s="12"/>
      <c r="B42" s="11"/>
      <c r="C42" s="27"/>
      <c r="D42" s="27"/>
      <c r="E42" s="27"/>
      <c r="F42" s="27"/>
      <c r="G42" s="27"/>
    </row>
    <row r="43" spans="1:7" s="22" customFormat="1" ht="409.5" customHeight="1" hidden="1">
      <c r="A43" s="59" t="s">
        <v>12</v>
      </c>
      <c r="B43" s="59" t="s">
        <v>99</v>
      </c>
      <c r="C43" s="60">
        <f>SUBTOTAL(9,C44:C56)</f>
        <v>8.57</v>
      </c>
      <c r="D43" s="60">
        <f>SUBTOTAL(9,D44:D56)</f>
        <v>19.64</v>
      </c>
      <c r="E43" s="60">
        <f>SUBTOTAL(9,E44:E56)</f>
        <v>20</v>
      </c>
      <c r="F43" s="60">
        <f>SUBTOTAL(9,F44:F56)</f>
        <v>20</v>
      </c>
      <c r="G43" s="60">
        <f>SUBTOTAL(9,G44:G56)</f>
        <v>20</v>
      </c>
    </row>
    <row r="44" spans="1:7" ht="20.25" customHeight="1" hidden="1">
      <c r="A44" s="61"/>
      <c r="B44" s="23"/>
      <c r="C44" s="28"/>
      <c r="D44" s="28"/>
      <c r="E44" s="28"/>
      <c r="F44" s="28"/>
      <c r="G44" s="28"/>
    </row>
    <row r="45" spans="1:7" ht="409.5" customHeight="1" hidden="1">
      <c r="A45" s="62" t="s">
        <v>33</v>
      </c>
      <c r="B45" s="62" t="s">
        <v>121</v>
      </c>
      <c r="C45" s="63">
        <f>SUBTOTAL(9,C46:C55)</f>
        <v>8.57</v>
      </c>
      <c r="D45" s="63">
        <f>SUBTOTAL(9,D46:D55)</f>
        <v>19.64</v>
      </c>
      <c r="E45" s="63">
        <f>SUBTOTAL(9,E46:E55)</f>
        <v>20</v>
      </c>
      <c r="F45" s="63">
        <f>SUBTOTAL(9,F46:F55)</f>
        <v>20</v>
      </c>
      <c r="G45" s="63">
        <f>SUBTOTAL(9,G46:G55)</f>
        <v>20</v>
      </c>
    </row>
    <row r="46" spans="1:7" ht="20.25" customHeight="1" hidden="1">
      <c r="A46" s="61"/>
      <c r="B46" s="23"/>
      <c r="C46" s="28"/>
      <c r="D46" s="28"/>
      <c r="E46" s="28"/>
      <c r="F46" s="28"/>
      <c r="G46" s="28"/>
    </row>
    <row r="47" spans="1:7" s="14" customFormat="1" ht="409.5" customHeight="1" hidden="1">
      <c r="A47" s="64" t="s">
        <v>33</v>
      </c>
      <c r="B47" s="64" t="s">
        <v>121</v>
      </c>
      <c r="C47" s="65">
        <f>SUBTOTAL(9,C48:C54)</f>
        <v>8.57</v>
      </c>
      <c r="D47" s="65">
        <f>SUBTOTAL(9,D48:D54)</f>
        <v>19.64</v>
      </c>
      <c r="E47" s="65">
        <f>SUBTOTAL(9,E48:E54)</f>
        <v>20</v>
      </c>
      <c r="F47" s="65">
        <f>SUBTOTAL(9,F48:F54)</f>
        <v>20</v>
      </c>
      <c r="G47" s="65">
        <f>SUBTOTAL(9,G48:G54)</f>
        <v>20</v>
      </c>
    </row>
    <row r="48" spans="1:7" ht="20.25" customHeight="1" hidden="1">
      <c r="A48" s="61"/>
      <c r="B48" s="23"/>
      <c r="C48" s="28"/>
      <c r="D48" s="28"/>
      <c r="E48" s="28"/>
      <c r="F48" s="28"/>
      <c r="G48" s="28"/>
    </row>
    <row r="49" spans="1:7" s="13" customFormat="1" ht="409.5" customHeight="1" hidden="1">
      <c r="A49" s="25" t="s">
        <v>33</v>
      </c>
      <c r="B49" s="25" t="s">
        <v>121</v>
      </c>
      <c r="C49" s="26">
        <f>SUBTOTAL(9,C50:C53)</f>
        <v>8.57</v>
      </c>
      <c r="D49" s="26">
        <f>SUBTOTAL(9,D50:D53)</f>
        <v>19.64</v>
      </c>
      <c r="E49" s="26">
        <f>SUBTOTAL(9,E50:E53)</f>
        <v>20</v>
      </c>
      <c r="F49" s="26">
        <f>SUBTOTAL(9,F50:F53)</f>
        <v>20</v>
      </c>
      <c r="G49" s="26">
        <f>SUBTOTAL(9,G50:G53)</f>
        <v>20</v>
      </c>
    </row>
    <row r="50" spans="1:7" ht="20.25" customHeight="1" hidden="1">
      <c r="A50" s="61"/>
      <c r="B50" s="23"/>
      <c r="C50" s="28"/>
      <c r="D50" s="28"/>
      <c r="E50" s="28"/>
      <c r="F50" s="28"/>
      <c r="G50" s="28"/>
    </row>
    <row r="51" spans="1:7" s="13" customFormat="1" ht="15" customHeight="1">
      <c r="A51" s="16" t="s">
        <v>79</v>
      </c>
      <c r="B51" s="16" t="s">
        <v>159</v>
      </c>
      <c r="C51" s="3">
        <v>5.88</v>
      </c>
      <c r="D51" s="3">
        <v>17.25</v>
      </c>
      <c r="E51" s="3">
        <v>17</v>
      </c>
      <c r="F51" s="56">
        <v>17</v>
      </c>
      <c r="G51" s="56">
        <v>17</v>
      </c>
    </row>
    <row r="52" spans="1:7" s="13" customFormat="1" ht="15" customHeight="1">
      <c r="A52" s="16" t="s">
        <v>80</v>
      </c>
      <c r="B52" s="16" t="s">
        <v>177</v>
      </c>
      <c r="C52" s="3">
        <v>2.69</v>
      </c>
      <c r="D52" s="3">
        <v>2.39</v>
      </c>
      <c r="E52" s="3">
        <v>3</v>
      </c>
      <c r="F52" s="56">
        <v>3</v>
      </c>
      <c r="G52" s="56">
        <v>3</v>
      </c>
    </row>
    <row r="53" spans="1:7" ht="20.25" customHeight="1" hidden="1">
      <c r="A53" s="38"/>
      <c r="B53" s="37"/>
      <c r="C53" s="39"/>
      <c r="D53" s="39"/>
      <c r="E53" s="39"/>
      <c r="F53" s="91"/>
      <c r="G53" s="91"/>
    </row>
    <row r="54" spans="1:7" ht="20.25" customHeight="1" hidden="1">
      <c r="A54" s="38"/>
      <c r="B54" s="37"/>
      <c r="C54" s="39"/>
      <c r="D54" s="39"/>
      <c r="E54" s="39"/>
      <c r="F54" s="91"/>
      <c r="G54" s="91"/>
    </row>
    <row r="55" spans="1:7" ht="20.25" customHeight="1" hidden="1">
      <c r="A55" s="38"/>
      <c r="B55" s="37"/>
      <c r="C55" s="39"/>
      <c r="D55" s="39"/>
      <c r="E55" s="39"/>
      <c r="F55" s="91"/>
      <c r="G55" s="91"/>
    </row>
    <row r="56" spans="1:7" ht="20.25" customHeight="1" hidden="1">
      <c r="A56" s="38"/>
      <c r="B56" s="37"/>
      <c r="C56" s="39"/>
      <c r="D56" s="39"/>
      <c r="E56" s="39"/>
      <c r="F56" s="91"/>
      <c r="G56" s="91"/>
    </row>
    <row r="57" spans="1:7" s="22" customFormat="1" ht="409.5" customHeight="1" hidden="1">
      <c r="A57" s="40" t="s">
        <v>13</v>
      </c>
      <c r="B57" s="40" t="s">
        <v>152</v>
      </c>
      <c r="C57" s="41">
        <f>SUBTOTAL(9,C58:C69)</f>
        <v>244092.17</v>
      </c>
      <c r="D57" s="41">
        <f>SUBTOTAL(9,D58:D69)</f>
        <v>300861.82</v>
      </c>
      <c r="E57" s="41">
        <f>SUBTOTAL(9,E58:E69)</f>
        <v>309000</v>
      </c>
      <c r="F57" s="144">
        <f>SUBTOTAL(9,F58:F69)</f>
        <v>310700</v>
      </c>
      <c r="G57" s="144">
        <f>SUBTOTAL(9,G58:G69)</f>
        <v>312000</v>
      </c>
    </row>
    <row r="58" spans="1:7" ht="20.25" customHeight="1" hidden="1">
      <c r="A58" s="37"/>
      <c r="B58" s="38"/>
      <c r="C58" s="39"/>
      <c r="D58" s="39"/>
      <c r="E58" s="39"/>
      <c r="F58" s="91"/>
      <c r="G58" s="91"/>
    </row>
    <row r="59" spans="1:7" ht="409.5" customHeight="1" hidden="1">
      <c r="A59" s="42" t="s">
        <v>34</v>
      </c>
      <c r="B59" s="42" t="s">
        <v>119</v>
      </c>
      <c r="C59" s="43">
        <f>SUBTOTAL(9,C60:C68)</f>
        <v>244092.17</v>
      </c>
      <c r="D59" s="43">
        <f>SUBTOTAL(9,D60:D68)</f>
        <v>300861.82</v>
      </c>
      <c r="E59" s="43">
        <f>SUBTOTAL(9,E60:E68)</f>
        <v>309000</v>
      </c>
      <c r="F59" s="145">
        <f>SUBTOTAL(9,F60:F68)</f>
        <v>310700</v>
      </c>
      <c r="G59" s="145">
        <f>SUBTOTAL(9,G60:G68)</f>
        <v>312000</v>
      </c>
    </row>
    <row r="60" spans="1:7" ht="20.25" customHeight="1" hidden="1">
      <c r="A60" s="37"/>
      <c r="B60" s="38"/>
      <c r="C60" s="39"/>
      <c r="D60" s="39"/>
      <c r="E60" s="39"/>
      <c r="F60" s="91"/>
      <c r="G60" s="91"/>
    </row>
    <row r="61" spans="1:7" s="14" customFormat="1" ht="409.5" customHeight="1" hidden="1">
      <c r="A61" s="44" t="s">
        <v>34</v>
      </c>
      <c r="B61" s="44" t="s">
        <v>119</v>
      </c>
      <c r="C61" s="45">
        <f>SUBTOTAL(9,C62:C67)</f>
        <v>244092.17</v>
      </c>
      <c r="D61" s="45">
        <f>SUBTOTAL(9,D62:D67)</f>
        <v>300861.82</v>
      </c>
      <c r="E61" s="45">
        <f>SUBTOTAL(9,E62:E67)</f>
        <v>309000</v>
      </c>
      <c r="F61" s="146">
        <f>SUBTOTAL(9,F62:F67)</f>
        <v>310700</v>
      </c>
      <c r="G61" s="146">
        <f>SUBTOTAL(9,G62:G67)</f>
        <v>312000</v>
      </c>
    </row>
    <row r="62" spans="1:7" ht="20.25" customHeight="1" hidden="1">
      <c r="A62" s="37"/>
      <c r="B62" s="38"/>
      <c r="C62" s="39"/>
      <c r="D62" s="39"/>
      <c r="E62" s="39"/>
      <c r="F62" s="91"/>
      <c r="G62" s="91"/>
    </row>
    <row r="63" spans="1:7" s="13" customFormat="1" ht="409.5" customHeight="1" hidden="1">
      <c r="A63" s="25" t="s">
        <v>34</v>
      </c>
      <c r="B63" s="25" t="s">
        <v>119</v>
      </c>
      <c r="C63" s="26">
        <f>SUBTOTAL(9,C64:C66)</f>
        <v>244092.17</v>
      </c>
      <c r="D63" s="26">
        <f>SUBTOTAL(9,D64:D66)</f>
        <v>300861.82</v>
      </c>
      <c r="E63" s="26">
        <f>SUBTOTAL(9,E64:E66)</f>
        <v>309000</v>
      </c>
      <c r="F63" s="143">
        <f>SUBTOTAL(9,F64:F66)</f>
        <v>310700</v>
      </c>
      <c r="G63" s="143">
        <f>SUBTOTAL(9,G64:G66)</f>
        <v>312000</v>
      </c>
    </row>
    <row r="64" spans="1:7" ht="20.25" customHeight="1" hidden="1">
      <c r="A64" s="37"/>
      <c r="B64" s="38"/>
      <c r="C64" s="39"/>
      <c r="D64" s="39"/>
      <c r="E64" s="39"/>
      <c r="F64" s="91"/>
      <c r="G64" s="91"/>
    </row>
    <row r="65" spans="1:7" s="13" customFormat="1" ht="15" customHeight="1">
      <c r="A65" s="16" t="s">
        <v>81</v>
      </c>
      <c r="B65" s="16" t="s">
        <v>113</v>
      </c>
      <c r="C65" s="3">
        <v>244092.17</v>
      </c>
      <c r="D65" s="3">
        <v>300861.82</v>
      </c>
      <c r="E65" s="3">
        <v>309000</v>
      </c>
      <c r="F65" s="56">
        <v>310700</v>
      </c>
      <c r="G65" s="56">
        <v>312000</v>
      </c>
    </row>
    <row r="66" spans="1:7" ht="20.25" customHeight="1" hidden="1">
      <c r="A66" s="11"/>
      <c r="B66" s="12"/>
      <c r="C66" s="27"/>
      <c r="D66" s="28"/>
      <c r="E66" s="28"/>
      <c r="F66" s="28"/>
      <c r="G66" s="28"/>
    </row>
    <row r="67" spans="1:7" ht="20.25" customHeight="1" hidden="1">
      <c r="A67" s="11"/>
      <c r="B67" s="12"/>
      <c r="C67" s="27"/>
      <c r="D67" s="28"/>
      <c r="E67" s="28"/>
      <c r="F67" s="28"/>
      <c r="G67" s="28"/>
    </row>
    <row r="68" spans="1:7" ht="20.25" customHeight="1" hidden="1">
      <c r="A68" s="11"/>
      <c r="B68" s="12"/>
      <c r="C68" s="27"/>
      <c r="D68" s="28"/>
      <c r="E68" s="28"/>
      <c r="F68" s="28"/>
      <c r="G68" s="28"/>
    </row>
    <row r="69" spans="1:7" ht="20.25" customHeight="1" hidden="1">
      <c r="A69" s="11"/>
      <c r="B69" s="12"/>
      <c r="C69" s="27"/>
      <c r="D69" s="28"/>
      <c r="E69" s="28"/>
      <c r="F69" s="28"/>
      <c r="G69" s="28"/>
    </row>
    <row r="70" spans="1:7" ht="20.25" customHeight="1" hidden="1">
      <c r="A70" s="23"/>
      <c r="B70" s="23"/>
      <c r="C70" s="28"/>
      <c r="D70" s="28"/>
      <c r="E70" s="28"/>
      <c r="F70" s="28"/>
      <c r="G70" s="28"/>
    </row>
    <row r="71" spans="1:7" s="21" customFormat="1" ht="18" customHeight="1">
      <c r="A71" s="18" t="s">
        <v>188</v>
      </c>
      <c r="B71" s="18" t="s">
        <v>189</v>
      </c>
      <c r="C71" s="20">
        <f>SUBTOTAL(9,C72:C96)</f>
        <v>16240.68</v>
      </c>
      <c r="D71" s="20">
        <f>SUBTOTAL(9,D72:D96)</f>
        <v>25309</v>
      </c>
      <c r="E71" s="20">
        <f>SUBTOTAL(9,E72:E96)</f>
        <v>15900</v>
      </c>
      <c r="F71" s="20">
        <f>SUBTOTAL(9,F72:F96)</f>
        <v>15900</v>
      </c>
      <c r="G71" s="20">
        <f>SUBTOTAL(9,G72:G96)</f>
        <v>15900</v>
      </c>
    </row>
    <row r="72" spans="1:7" s="21" customFormat="1" ht="20.25" customHeight="1" hidden="1">
      <c r="A72" s="12"/>
      <c r="B72" s="11"/>
      <c r="C72" s="27"/>
      <c r="D72" s="27"/>
      <c r="E72" s="27"/>
      <c r="F72" s="27"/>
      <c r="G72" s="27"/>
    </row>
    <row r="73" spans="1:7" s="22" customFormat="1" ht="409.5" customHeight="1" hidden="1">
      <c r="A73" s="59" t="s">
        <v>11</v>
      </c>
      <c r="B73" s="59" t="s">
        <v>168</v>
      </c>
      <c r="C73" s="60">
        <f>SUBTOTAL(9,C74:C95)</f>
        <v>16240.68</v>
      </c>
      <c r="D73" s="60">
        <f>SUBTOTAL(9,D74:D95)</f>
        <v>25309</v>
      </c>
      <c r="E73" s="60">
        <f>SUBTOTAL(9,E74:E95)</f>
        <v>15900</v>
      </c>
      <c r="F73" s="60">
        <f>SUBTOTAL(9,F74:F95)</f>
        <v>15900</v>
      </c>
      <c r="G73" s="60">
        <f>SUBTOTAL(9,G74:G95)</f>
        <v>15900</v>
      </c>
    </row>
    <row r="74" spans="1:7" ht="20.25" customHeight="1" hidden="1">
      <c r="A74" s="61"/>
      <c r="B74" s="23"/>
      <c r="C74" s="28"/>
      <c r="D74" s="28"/>
      <c r="E74" s="28"/>
      <c r="F74" s="28"/>
      <c r="G74" s="28"/>
    </row>
    <row r="75" spans="1:7" ht="409.5" customHeight="1" hidden="1">
      <c r="A75" s="62" t="s">
        <v>31</v>
      </c>
      <c r="B75" s="62" t="s">
        <v>151</v>
      </c>
      <c r="C75" s="63">
        <f>SUBTOTAL(9,C76:C84)</f>
        <v>16240.68</v>
      </c>
      <c r="D75" s="63">
        <f>SUBTOTAL(9,D76:D84)</f>
        <v>15809</v>
      </c>
      <c r="E75" s="63">
        <f>SUBTOTAL(9,E76:E84)</f>
        <v>15900</v>
      </c>
      <c r="F75" s="63">
        <f>SUBTOTAL(9,F76:F84)</f>
        <v>15900</v>
      </c>
      <c r="G75" s="63">
        <f>SUBTOTAL(9,G76:G84)</f>
        <v>15900</v>
      </c>
    </row>
    <row r="76" spans="1:7" ht="20.25" customHeight="1" hidden="1">
      <c r="A76" s="61"/>
      <c r="B76" s="23"/>
      <c r="C76" s="28"/>
      <c r="D76" s="28"/>
      <c r="E76" s="28"/>
      <c r="F76" s="28"/>
      <c r="G76" s="28"/>
    </row>
    <row r="77" spans="1:7" s="14" customFormat="1" ht="409.5" customHeight="1" hidden="1">
      <c r="A77" s="64" t="s">
        <v>31</v>
      </c>
      <c r="B77" s="64" t="s">
        <v>151</v>
      </c>
      <c r="C77" s="65">
        <f>SUBTOTAL(9,C78:C83)</f>
        <v>16240.68</v>
      </c>
      <c r="D77" s="65">
        <f>SUBTOTAL(9,D78:D83)</f>
        <v>15809</v>
      </c>
      <c r="E77" s="65">
        <f>SUBTOTAL(9,E78:E83)</f>
        <v>15900</v>
      </c>
      <c r="F77" s="65">
        <f>SUBTOTAL(9,F78:F83)</f>
        <v>15900</v>
      </c>
      <c r="G77" s="65">
        <f>SUBTOTAL(9,G78:G83)</f>
        <v>15900</v>
      </c>
    </row>
    <row r="78" spans="1:7" ht="20.25" customHeight="1" hidden="1">
      <c r="A78" s="61"/>
      <c r="B78" s="23"/>
      <c r="C78" s="28"/>
      <c r="D78" s="28"/>
      <c r="E78" s="28"/>
      <c r="F78" s="28"/>
      <c r="G78" s="28"/>
    </row>
    <row r="79" spans="1:7" s="13" customFormat="1" ht="409.5" customHeight="1" hidden="1">
      <c r="A79" s="25" t="s">
        <v>31</v>
      </c>
      <c r="B79" s="25" t="s">
        <v>151</v>
      </c>
      <c r="C79" s="26">
        <f>SUBTOTAL(9,C80:C82)</f>
        <v>16240.68</v>
      </c>
      <c r="D79" s="26">
        <f>SUBTOTAL(9,D80:D82)</f>
        <v>15809</v>
      </c>
      <c r="E79" s="26">
        <f>SUBTOTAL(9,E80:E82)</f>
        <v>15900</v>
      </c>
      <c r="F79" s="26">
        <f>SUBTOTAL(9,F80:F82)</f>
        <v>15900</v>
      </c>
      <c r="G79" s="26">
        <f>SUBTOTAL(9,G80:G82)</f>
        <v>15900</v>
      </c>
    </row>
    <row r="80" spans="1:7" ht="20.25" customHeight="1" hidden="1">
      <c r="A80" s="61"/>
      <c r="B80" s="23"/>
      <c r="C80" s="28"/>
      <c r="D80" s="28"/>
      <c r="E80" s="28"/>
      <c r="F80" s="28"/>
      <c r="G80" s="28"/>
    </row>
    <row r="81" spans="1:7" s="13" customFormat="1" ht="15" customHeight="1">
      <c r="A81" s="16" t="s">
        <v>77</v>
      </c>
      <c r="B81" s="16" t="s">
        <v>157</v>
      </c>
      <c r="C81" s="3">
        <v>16240.68</v>
      </c>
      <c r="D81" s="3">
        <v>15809</v>
      </c>
      <c r="E81" s="3">
        <v>15900</v>
      </c>
      <c r="F81" s="56">
        <v>15900</v>
      </c>
      <c r="G81" s="56">
        <v>15900</v>
      </c>
    </row>
    <row r="82" spans="1:7" ht="20.25" customHeight="1" hidden="1">
      <c r="A82" s="11"/>
      <c r="B82" s="12"/>
      <c r="C82" s="27"/>
      <c r="D82" s="28"/>
      <c r="E82" s="28"/>
      <c r="F82" s="140"/>
      <c r="G82" s="140"/>
    </row>
    <row r="83" spans="1:7" ht="20.25" customHeight="1" hidden="1">
      <c r="A83" s="11"/>
      <c r="B83" s="12"/>
      <c r="C83" s="27"/>
      <c r="D83" s="28"/>
      <c r="E83" s="28"/>
      <c r="F83" s="140"/>
      <c r="G83" s="140"/>
    </row>
    <row r="84" spans="1:7" ht="20.25" customHeight="1" hidden="1">
      <c r="A84" s="11"/>
      <c r="B84" s="12"/>
      <c r="C84" s="27"/>
      <c r="D84" s="28"/>
      <c r="E84" s="28"/>
      <c r="F84" s="140"/>
      <c r="G84" s="140"/>
    </row>
    <row r="85" spans="1:7" ht="409.5" customHeight="1" hidden="1">
      <c r="A85" s="62" t="s">
        <v>32</v>
      </c>
      <c r="B85" s="62" t="s">
        <v>166</v>
      </c>
      <c r="C85" s="63">
        <f>SUBTOTAL(9,C86:C94)</f>
        <v>0</v>
      </c>
      <c r="D85" s="63">
        <f>SUBTOTAL(9,D86:D94)</f>
        <v>9500</v>
      </c>
      <c r="E85" s="63">
        <f>SUBTOTAL(9,E86:E94)</f>
        <v>0</v>
      </c>
      <c r="F85" s="141">
        <f>SUBTOTAL(9,F86:F94)</f>
        <v>0</v>
      </c>
      <c r="G85" s="141">
        <f>SUBTOTAL(9,G86:G94)</f>
        <v>0</v>
      </c>
    </row>
    <row r="86" spans="1:7" ht="20.25" customHeight="1" hidden="1">
      <c r="A86" s="61"/>
      <c r="B86" s="23"/>
      <c r="C86" s="28"/>
      <c r="D86" s="28"/>
      <c r="E86" s="28"/>
      <c r="F86" s="140"/>
      <c r="G86" s="140"/>
    </row>
    <row r="87" spans="1:7" s="14" customFormat="1" ht="409.5" customHeight="1" hidden="1">
      <c r="A87" s="64" t="s">
        <v>32</v>
      </c>
      <c r="B87" s="64" t="s">
        <v>166</v>
      </c>
      <c r="C87" s="65">
        <f>SUBTOTAL(9,C88:C93)</f>
        <v>0</v>
      </c>
      <c r="D87" s="65">
        <f>SUBTOTAL(9,D88:D93)</f>
        <v>9500</v>
      </c>
      <c r="E87" s="65">
        <f>SUBTOTAL(9,E88:E93)</f>
        <v>0</v>
      </c>
      <c r="F87" s="142">
        <f>SUBTOTAL(9,F88:F93)</f>
        <v>0</v>
      </c>
      <c r="G87" s="142">
        <f>SUBTOTAL(9,G88:G93)</f>
        <v>0</v>
      </c>
    </row>
    <row r="88" spans="1:7" ht="20.25" customHeight="1" hidden="1">
      <c r="A88" s="61"/>
      <c r="B88" s="23"/>
      <c r="C88" s="28"/>
      <c r="D88" s="28"/>
      <c r="E88" s="28"/>
      <c r="F88" s="140"/>
      <c r="G88" s="140"/>
    </row>
    <row r="89" spans="1:7" s="13" customFormat="1" ht="409.5" customHeight="1" hidden="1">
      <c r="A89" s="25" t="s">
        <v>32</v>
      </c>
      <c r="B89" s="25" t="s">
        <v>166</v>
      </c>
      <c r="C89" s="26">
        <f>SUBTOTAL(9,C90:C92)</f>
        <v>0</v>
      </c>
      <c r="D89" s="26">
        <f>SUBTOTAL(9,D90:D92)</f>
        <v>9500</v>
      </c>
      <c r="E89" s="26">
        <f>SUBTOTAL(9,E90:E92)</f>
        <v>0</v>
      </c>
      <c r="F89" s="143">
        <f>SUBTOTAL(9,F90:F92)</f>
        <v>0</v>
      </c>
      <c r="G89" s="143">
        <f>SUBTOTAL(9,G90:G92)</f>
        <v>0</v>
      </c>
    </row>
    <row r="90" spans="1:7" ht="20.25" customHeight="1" hidden="1">
      <c r="A90" s="61"/>
      <c r="B90" s="23"/>
      <c r="C90" s="28"/>
      <c r="D90" s="28"/>
      <c r="E90" s="28"/>
      <c r="F90" s="140"/>
      <c r="G90" s="140"/>
    </row>
    <row r="91" spans="1:7" s="13" customFormat="1" ht="15" customHeight="1">
      <c r="A91" s="16" t="s">
        <v>78</v>
      </c>
      <c r="B91" s="16" t="s">
        <v>169</v>
      </c>
      <c r="C91" s="3">
        <v>0</v>
      </c>
      <c r="D91" s="3">
        <v>9500</v>
      </c>
      <c r="E91" s="3">
        <v>0</v>
      </c>
      <c r="F91" s="56">
        <v>0</v>
      </c>
      <c r="G91" s="56">
        <v>0</v>
      </c>
    </row>
    <row r="92" spans="1:7" ht="20.25" customHeight="1" hidden="1">
      <c r="A92" s="11"/>
      <c r="B92" s="12"/>
      <c r="C92" s="27"/>
      <c r="D92" s="28"/>
      <c r="E92" s="28"/>
      <c r="F92" s="28"/>
      <c r="G92" s="28"/>
    </row>
    <row r="93" spans="1:7" ht="20.25" customHeight="1" hidden="1">
      <c r="A93" s="11"/>
      <c r="B93" s="12"/>
      <c r="C93" s="27"/>
      <c r="D93" s="28"/>
      <c r="E93" s="28"/>
      <c r="F93" s="28"/>
      <c r="G93" s="28"/>
    </row>
    <row r="94" spans="1:7" ht="20.25" customHeight="1" hidden="1">
      <c r="A94" s="11"/>
      <c r="B94" s="12"/>
      <c r="C94" s="27"/>
      <c r="D94" s="28"/>
      <c r="E94" s="28"/>
      <c r="F94" s="28"/>
      <c r="G94" s="28"/>
    </row>
    <row r="95" spans="1:7" ht="20.25" customHeight="1" hidden="1">
      <c r="A95" s="11"/>
      <c r="B95" s="12"/>
      <c r="C95" s="27"/>
      <c r="D95" s="28"/>
      <c r="E95" s="28"/>
      <c r="F95" s="28"/>
      <c r="G95" s="28"/>
    </row>
    <row r="96" spans="1:7" ht="20.25" customHeight="1" hidden="1">
      <c r="A96" s="23"/>
      <c r="B96" s="23"/>
      <c r="C96" s="28"/>
      <c r="D96" s="28"/>
      <c r="E96" s="28"/>
      <c r="F96" s="28"/>
      <c r="G96" s="28"/>
    </row>
    <row r="97" spans="1:7" s="21" customFormat="1" ht="18" customHeight="1">
      <c r="A97" s="18" t="s">
        <v>190</v>
      </c>
      <c r="B97" s="18" t="s">
        <v>191</v>
      </c>
      <c r="C97" s="20">
        <f>SUBTOTAL(9,C98:C112)</f>
        <v>0</v>
      </c>
      <c r="D97" s="20">
        <f>SUBTOTAL(9,D98:D112)</f>
        <v>15000</v>
      </c>
      <c r="E97" s="20">
        <f>SUBTOTAL(9,E98:E112)</f>
        <v>0</v>
      </c>
      <c r="F97" s="20">
        <f>SUBTOTAL(9,F98:F112)</f>
        <v>0</v>
      </c>
      <c r="G97" s="20">
        <f>SUBTOTAL(9,G98:G112)</f>
        <v>0</v>
      </c>
    </row>
    <row r="98" spans="1:7" s="21" customFormat="1" ht="20.25" customHeight="1" hidden="1">
      <c r="A98" s="12"/>
      <c r="B98" s="11"/>
      <c r="C98" s="27"/>
      <c r="D98" s="27"/>
      <c r="E98" s="27"/>
      <c r="F98" s="27"/>
      <c r="G98" s="27"/>
    </row>
    <row r="99" spans="1:7" s="22" customFormat="1" ht="409.5" customHeight="1" hidden="1">
      <c r="A99" s="59" t="s">
        <v>16</v>
      </c>
      <c r="B99" s="59" t="s">
        <v>139</v>
      </c>
      <c r="C99" s="60">
        <f>SUBTOTAL(9,C100:C111)</f>
        <v>0</v>
      </c>
      <c r="D99" s="60">
        <f>SUBTOTAL(9,D100:D111)</f>
        <v>15000</v>
      </c>
      <c r="E99" s="60">
        <f>SUBTOTAL(9,E100:E111)</f>
        <v>0</v>
      </c>
      <c r="F99" s="60">
        <f>SUBTOTAL(9,F100:F111)</f>
        <v>0</v>
      </c>
      <c r="G99" s="60">
        <f>SUBTOTAL(9,G100:G111)</f>
        <v>0</v>
      </c>
    </row>
    <row r="100" spans="1:7" ht="20.25" customHeight="1" hidden="1">
      <c r="A100" s="61"/>
      <c r="B100" s="23"/>
      <c r="C100" s="28"/>
      <c r="D100" s="28"/>
      <c r="E100" s="28"/>
      <c r="F100" s="28"/>
      <c r="G100" s="28"/>
    </row>
    <row r="101" spans="1:7" ht="409.5" customHeight="1" hidden="1">
      <c r="A101" s="62" t="s">
        <v>37</v>
      </c>
      <c r="B101" s="62" t="s">
        <v>153</v>
      </c>
      <c r="C101" s="63">
        <f>SUBTOTAL(9,C102:C110)</f>
        <v>0</v>
      </c>
      <c r="D101" s="63">
        <f>SUBTOTAL(9,D102:D110)</f>
        <v>15000</v>
      </c>
      <c r="E101" s="63">
        <f>SUBTOTAL(9,E102:E110)</f>
        <v>0</v>
      </c>
      <c r="F101" s="63">
        <f>SUBTOTAL(9,F102:F110)</f>
        <v>0</v>
      </c>
      <c r="G101" s="63">
        <f>SUBTOTAL(9,G102:G110)</f>
        <v>0</v>
      </c>
    </row>
    <row r="102" spans="1:7" ht="20.25" customHeight="1" hidden="1">
      <c r="A102" s="61"/>
      <c r="B102" s="23"/>
      <c r="C102" s="28"/>
      <c r="D102" s="28"/>
      <c r="E102" s="28"/>
      <c r="F102" s="28"/>
      <c r="G102" s="28"/>
    </row>
    <row r="103" spans="1:7" s="14" customFormat="1" ht="409.5" customHeight="1" hidden="1">
      <c r="A103" s="64" t="s">
        <v>37</v>
      </c>
      <c r="B103" s="64" t="s">
        <v>153</v>
      </c>
      <c r="C103" s="65">
        <f>SUBTOTAL(9,C104:C109)</f>
        <v>0</v>
      </c>
      <c r="D103" s="65">
        <f>SUBTOTAL(9,D104:D109)</f>
        <v>15000</v>
      </c>
      <c r="E103" s="65">
        <f>SUBTOTAL(9,E104:E109)</f>
        <v>0</v>
      </c>
      <c r="F103" s="65">
        <f>SUBTOTAL(9,F104:F109)</f>
        <v>0</v>
      </c>
      <c r="G103" s="65">
        <f>SUBTOTAL(9,G104:G109)</f>
        <v>0</v>
      </c>
    </row>
    <row r="104" spans="1:7" ht="20.25" customHeight="1" hidden="1">
      <c r="A104" s="61"/>
      <c r="B104" s="23"/>
      <c r="C104" s="28"/>
      <c r="D104" s="28"/>
      <c r="E104" s="28"/>
      <c r="F104" s="28"/>
      <c r="G104" s="28"/>
    </row>
    <row r="105" spans="1:7" s="13" customFormat="1" ht="409.5" customHeight="1" hidden="1">
      <c r="A105" s="25" t="s">
        <v>37</v>
      </c>
      <c r="B105" s="25" t="s">
        <v>153</v>
      </c>
      <c r="C105" s="26">
        <f>SUBTOTAL(9,C106:C108)</f>
        <v>0</v>
      </c>
      <c r="D105" s="26">
        <f>SUBTOTAL(9,D106:D108)</f>
        <v>15000</v>
      </c>
      <c r="E105" s="26">
        <f>SUBTOTAL(9,E106:E108)</f>
        <v>0</v>
      </c>
      <c r="F105" s="26">
        <f>SUBTOTAL(9,F106:F108)</f>
        <v>0</v>
      </c>
      <c r="G105" s="26">
        <f>SUBTOTAL(9,G106:G108)</f>
        <v>0</v>
      </c>
    </row>
    <row r="106" spans="1:7" ht="20.25" customHeight="1" hidden="1">
      <c r="A106" s="61"/>
      <c r="B106" s="23"/>
      <c r="C106" s="28"/>
      <c r="D106" s="28"/>
      <c r="E106" s="28"/>
      <c r="F106" s="28"/>
      <c r="G106" s="28"/>
    </row>
    <row r="107" spans="1:7" s="13" customFormat="1" ht="15" customHeight="1">
      <c r="A107" s="16" t="s">
        <v>86</v>
      </c>
      <c r="B107" s="16" t="s">
        <v>96</v>
      </c>
      <c r="C107" s="3">
        <v>0</v>
      </c>
      <c r="D107" s="3">
        <v>15000</v>
      </c>
      <c r="E107" s="3">
        <v>0</v>
      </c>
      <c r="F107" s="56">
        <v>0</v>
      </c>
      <c r="G107" s="56">
        <v>0</v>
      </c>
    </row>
    <row r="108" spans="1:7" ht="20.25" customHeight="1" hidden="1">
      <c r="A108" s="11"/>
      <c r="B108" s="12"/>
      <c r="C108" s="27"/>
      <c r="D108" s="28"/>
      <c r="E108" s="28"/>
      <c r="F108" s="28"/>
      <c r="G108" s="28"/>
    </row>
    <row r="109" spans="1:7" ht="20.25" customHeight="1" hidden="1">
      <c r="A109" s="11"/>
      <c r="B109" s="12"/>
      <c r="C109" s="27"/>
      <c r="D109" s="28"/>
      <c r="E109" s="28"/>
      <c r="F109" s="28"/>
      <c r="G109" s="28"/>
    </row>
    <row r="110" spans="1:7" ht="20.25" customHeight="1" hidden="1">
      <c r="A110" s="11"/>
      <c r="B110" s="12"/>
      <c r="C110" s="27"/>
      <c r="D110" s="28"/>
      <c r="E110" s="28"/>
      <c r="F110" s="28"/>
      <c r="G110" s="28"/>
    </row>
    <row r="111" spans="1:7" ht="20.25" customHeight="1" hidden="1">
      <c r="A111" s="11"/>
      <c r="B111" s="12"/>
      <c r="C111" s="27"/>
      <c r="D111" s="28"/>
      <c r="E111" s="28"/>
      <c r="F111" s="28"/>
      <c r="G111" s="28"/>
    </row>
    <row r="112" spans="1:7" ht="20.25" customHeight="1" hidden="1">
      <c r="A112" s="23"/>
      <c r="B112" s="23"/>
      <c r="C112" s="28"/>
      <c r="D112" s="28"/>
      <c r="E112" s="28"/>
      <c r="F112" s="28"/>
      <c r="G112" s="28"/>
    </row>
    <row r="113" spans="1:7" ht="20.25" customHeight="1" hidden="1">
      <c r="A113" s="23"/>
      <c r="B113" s="23"/>
      <c r="C113" s="28"/>
      <c r="D113" s="28"/>
      <c r="E113" s="28"/>
      <c r="F113" s="28"/>
      <c r="G113" s="28"/>
    </row>
    <row r="114" spans="1:7" ht="20.25" customHeight="1">
      <c r="A114" s="18" t="s">
        <v>93</v>
      </c>
      <c r="B114" s="19"/>
      <c r="C114" s="20">
        <f>SUBTOTAL(9,C17:C113)</f>
        <v>706466.76</v>
      </c>
      <c r="D114" s="20">
        <f>SUBTOTAL(9,D17:D113)</f>
        <v>1121634.2</v>
      </c>
      <c r="E114" s="20">
        <f>SUBTOTAL(9,E17:E113)</f>
        <v>1672232</v>
      </c>
      <c r="F114" s="20">
        <f>SUBTOTAL(9,F17:F113)</f>
        <v>1681804</v>
      </c>
      <c r="G114" s="20">
        <f>SUBTOTAL(9,G17:G113)</f>
        <v>1691056</v>
      </c>
    </row>
    <row r="115" spans="2:7" ht="15">
      <c r="B115" s="1"/>
      <c r="C115" s="6"/>
      <c r="D115" s="6"/>
      <c r="E115" s="6"/>
      <c r="F115" s="6"/>
      <c r="G115" s="6"/>
    </row>
    <row r="116" spans="1:7" ht="63.75" customHeight="1">
      <c r="A116" s="31" t="str">
        <f>A6</f>
        <v>Brojčana oznaka i naziv</v>
      </c>
      <c r="B116" s="32"/>
      <c r="C116" s="7" t="str">
        <f>C6</f>
        <v>Izvršenje 2022.</v>
      </c>
      <c r="D116" s="7" t="str">
        <f>D6</f>
        <v>Proračun 2023.</v>
      </c>
      <c r="E116" s="7" t="str">
        <f>E6</f>
        <v>Plan za 2024.</v>
      </c>
      <c r="F116" s="7" t="str">
        <f>F6</f>
        <v>Projekcija za 2025.</v>
      </c>
      <c r="G116" s="7" t="str">
        <f>G6</f>
        <v>Projekcija za 2026.</v>
      </c>
    </row>
    <row r="117" spans="1:7" s="21" customFormat="1" ht="18" customHeight="1">
      <c r="A117" s="18"/>
      <c r="B117" s="66"/>
      <c r="C117" s="20">
        <f>SUBTOTAL(9,C118:C407)</f>
        <v>585650.6300000001</v>
      </c>
      <c r="D117" s="20">
        <f>SUBTOTAL(9,D118:D407)</f>
        <v>1036242.9099999999</v>
      </c>
      <c r="E117" s="20">
        <f>E119</f>
        <v>1901263</v>
      </c>
      <c r="F117" s="20">
        <f>F119</f>
        <v>1641793</v>
      </c>
      <c r="G117" s="20">
        <f>SUBTOTAL(9,G118:G407)</f>
        <v>1644695</v>
      </c>
    </row>
    <row r="118" spans="1:7" ht="30" customHeight="1" hidden="1">
      <c r="A118" s="61"/>
      <c r="B118" s="58"/>
      <c r="C118" s="28"/>
      <c r="D118" s="28"/>
      <c r="E118" s="67"/>
      <c r="F118" s="67"/>
      <c r="G118" s="67"/>
    </row>
    <row r="119" spans="1:7" s="21" customFormat="1" ht="18" customHeight="1">
      <c r="A119" s="59"/>
      <c r="B119" s="68"/>
      <c r="C119" s="60">
        <f>SUBTOTAL(9,C120:C406)</f>
        <v>585650.6300000001</v>
      </c>
      <c r="D119" s="60">
        <f>SUBTOTAL(9,D120:D406)</f>
        <v>1036242.9099999999</v>
      </c>
      <c r="E119" s="60">
        <f>E123+E226+E264+E368</f>
        <v>1901263</v>
      </c>
      <c r="F119" s="60">
        <f>F123+F226+F264+F368</f>
        <v>1641793</v>
      </c>
      <c r="G119" s="60">
        <f>SUBTOTAL(9,G120:G406)</f>
        <v>1644695</v>
      </c>
    </row>
    <row r="120" spans="1:7" ht="30" customHeight="1" hidden="1">
      <c r="A120" s="69"/>
      <c r="B120" s="5"/>
      <c r="C120" s="70"/>
      <c r="D120" s="70"/>
      <c r="E120" s="67"/>
      <c r="F120" s="67"/>
      <c r="G120" s="67"/>
    </row>
    <row r="121" spans="1:7" s="21" customFormat="1" ht="18" customHeight="1">
      <c r="A121" s="71" t="s">
        <v>183</v>
      </c>
      <c r="B121" s="72" t="s">
        <v>184</v>
      </c>
      <c r="C121" s="73">
        <f>SUBTOTAL(9,C122:C223)</f>
        <v>361564.91000000003</v>
      </c>
      <c r="D121" s="73">
        <f>SUBTOTAL(9,D122:D223)</f>
        <v>694426.74</v>
      </c>
      <c r="E121" s="73">
        <f>E125+E185</f>
        <v>1261312</v>
      </c>
      <c r="F121" s="73">
        <f>SUBTOTAL(9,F122:F223)</f>
        <v>1265184</v>
      </c>
      <c r="G121" s="73">
        <f>SUBTOTAL(9,G122:G223)</f>
        <v>1268136</v>
      </c>
    </row>
    <row r="122" spans="1:7" ht="30" customHeight="1" hidden="1">
      <c r="A122" s="69"/>
      <c r="B122" s="1"/>
      <c r="C122" s="6"/>
      <c r="D122" s="27"/>
      <c r="E122" s="67"/>
      <c r="F122" s="67"/>
      <c r="G122" s="67"/>
    </row>
    <row r="123" spans="1:7" ht="18" customHeight="1">
      <c r="A123" s="74"/>
      <c r="B123" s="75"/>
      <c r="C123" s="76">
        <f>SUBTOTAL(9,C124:C222)</f>
        <v>361564.91000000003</v>
      </c>
      <c r="D123" s="76">
        <f>SUBTOTAL(9,D124:D222)</f>
        <v>694426.74</v>
      </c>
      <c r="E123" s="76">
        <f>E127+E187+E207</f>
        <v>1261312</v>
      </c>
      <c r="F123" s="76">
        <f>SUBTOTAL(9,F124:F222)</f>
        <v>1265184</v>
      </c>
      <c r="G123" s="76">
        <f>SUBTOTAL(9,G124:G222)</f>
        <v>1268136</v>
      </c>
    </row>
    <row r="124" spans="1:7" ht="30" customHeight="1" hidden="1">
      <c r="A124" s="69"/>
      <c r="B124" s="1"/>
      <c r="C124" s="6"/>
      <c r="D124" s="77"/>
      <c r="E124" s="67"/>
      <c r="F124" s="67"/>
      <c r="G124" s="67"/>
    </row>
    <row r="125" spans="1:7" ht="18" customHeight="1">
      <c r="A125" s="78" t="s">
        <v>193</v>
      </c>
      <c r="B125" s="79" t="s">
        <v>194</v>
      </c>
      <c r="C125" s="80">
        <f>SUBTOTAL(9,C126:C184)</f>
        <v>311130.25000000006</v>
      </c>
      <c r="D125" s="80">
        <f>SUBTOTAL(9,D126:D184)</f>
        <v>382212.36</v>
      </c>
      <c r="E125" s="80">
        <f>E127</f>
        <v>599717</v>
      </c>
      <c r="F125" s="80">
        <f>SUBTOTAL(9,F126:F184)</f>
        <v>603589</v>
      </c>
      <c r="G125" s="80">
        <f>SUBTOTAL(9,G126:G184)</f>
        <v>606541</v>
      </c>
    </row>
    <row r="126" spans="1:7" ht="30" customHeight="1" hidden="1">
      <c r="A126" s="69"/>
      <c r="B126" s="1"/>
      <c r="C126" s="6"/>
      <c r="D126" s="81"/>
      <c r="E126" s="67"/>
      <c r="F126" s="67"/>
      <c r="G126" s="67"/>
    </row>
    <row r="127" spans="1:7" ht="18" customHeight="1">
      <c r="A127" s="82" t="s">
        <v>0</v>
      </c>
      <c r="B127" s="83" t="s">
        <v>101</v>
      </c>
      <c r="C127" s="84">
        <f>SUBTOTAL(9,C128:C183)</f>
        <v>311130.25000000006</v>
      </c>
      <c r="D127" s="84">
        <f>SUBTOTAL(9,D128:D183)</f>
        <v>382212.36</v>
      </c>
      <c r="E127" s="84">
        <f>E129+E145+E176</f>
        <v>599717</v>
      </c>
      <c r="F127" s="84">
        <f>SUBTOTAL(9,F128:F183)</f>
        <v>603589</v>
      </c>
      <c r="G127" s="84">
        <f>SUBTOTAL(9,G128:G183)</f>
        <v>606541</v>
      </c>
    </row>
    <row r="128" spans="1:7" ht="30" customHeight="1" hidden="1">
      <c r="A128" s="69"/>
      <c r="B128" s="1"/>
      <c r="C128" s="6"/>
      <c r="D128" s="39"/>
      <c r="E128" s="67"/>
      <c r="F128" s="67"/>
      <c r="G128" s="67"/>
    </row>
    <row r="129" spans="1:7" ht="18" customHeight="1">
      <c r="A129" s="85" t="s">
        <v>4</v>
      </c>
      <c r="B129" s="86" t="s">
        <v>109</v>
      </c>
      <c r="C129" s="24">
        <f>SUBTOTAL(9,C130:C144)</f>
        <v>208415.84</v>
      </c>
      <c r="D129" s="24">
        <f>SUBTOTAL(9,D130:D144)</f>
        <v>276152.65</v>
      </c>
      <c r="E129" s="24">
        <f>SUBTOTAL(9,E130:E144)</f>
        <v>477521</v>
      </c>
      <c r="F129" s="24">
        <f>SUBTOTAL(9,F130:F144)</f>
        <v>477398</v>
      </c>
      <c r="G129" s="24">
        <f>SUBTOTAL(9,G130:G144)</f>
        <v>479350</v>
      </c>
    </row>
    <row r="130" spans="1:7" ht="22.5" customHeight="1" hidden="1">
      <c r="A130" s="69"/>
      <c r="B130" s="1"/>
      <c r="C130" s="6"/>
      <c r="D130" s="39"/>
      <c r="E130" s="39"/>
      <c r="F130" s="39"/>
      <c r="G130" s="39"/>
    </row>
    <row r="131" spans="1:7" ht="409.5" customHeight="1" hidden="1">
      <c r="A131" s="37" t="s">
        <v>17</v>
      </c>
      <c r="B131" s="87" t="s">
        <v>111</v>
      </c>
      <c r="C131" s="39">
        <f>SUBTOTAL(9,C132:C135)</f>
        <v>164543.97</v>
      </c>
      <c r="D131" s="39">
        <f>SUBTOTAL(9,D132:D135)</f>
        <v>225726.11000000002</v>
      </c>
      <c r="E131" s="39">
        <f>SUBTOTAL(9,E132:E135)</f>
        <v>393617</v>
      </c>
      <c r="F131" s="39">
        <f>SUBTOTAL(9,F132:F135)</f>
        <v>395723</v>
      </c>
      <c r="G131" s="39">
        <f>SUBTOTAL(9,G132:G135)</f>
        <v>397679</v>
      </c>
    </row>
    <row r="132" spans="1:7" ht="30" customHeight="1" hidden="1">
      <c r="A132" s="69"/>
      <c r="B132" s="1"/>
      <c r="C132" s="6"/>
      <c r="D132" s="88"/>
      <c r="E132" s="67"/>
      <c r="F132" s="67"/>
      <c r="G132" s="67"/>
    </row>
    <row r="133" spans="1:7" ht="15" customHeight="1">
      <c r="A133" s="16" t="s">
        <v>38</v>
      </c>
      <c r="B133" s="54" t="s">
        <v>132</v>
      </c>
      <c r="C133" s="3">
        <v>163698.64</v>
      </c>
      <c r="D133" s="3">
        <v>224641.51</v>
      </c>
      <c r="E133" s="3">
        <v>391778</v>
      </c>
      <c r="F133" s="56">
        <v>393723</v>
      </c>
      <c r="G133" s="56">
        <v>395679</v>
      </c>
    </row>
    <row r="134" spans="1:7" ht="15" customHeight="1">
      <c r="A134" s="16" t="s">
        <v>40</v>
      </c>
      <c r="B134" s="54" t="s">
        <v>146</v>
      </c>
      <c r="C134" s="3">
        <v>845.33</v>
      </c>
      <c r="D134" s="3">
        <v>1084.6</v>
      </c>
      <c r="E134" s="3">
        <v>1839</v>
      </c>
      <c r="F134" s="56">
        <v>2000</v>
      </c>
      <c r="G134" s="56">
        <v>2000</v>
      </c>
    </row>
    <row r="135" spans="1:7" ht="15" hidden="1">
      <c r="A135" s="54"/>
      <c r="B135" s="54"/>
      <c r="C135" s="3"/>
      <c r="D135" s="3"/>
      <c r="E135" s="3"/>
      <c r="F135" s="56"/>
      <c r="G135" s="56"/>
    </row>
    <row r="136" spans="1:7" ht="409.5" customHeight="1" hidden="1">
      <c r="A136" s="37" t="s">
        <v>18</v>
      </c>
      <c r="B136" s="87" t="s">
        <v>115</v>
      </c>
      <c r="C136" s="39">
        <f>SUBTOTAL(9,C137:C139)</f>
        <v>16543.13</v>
      </c>
      <c r="D136" s="39">
        <f>SUBTOTAL(9,D137:D139)</f>
        <v>13277.07</v>
      </c>
      <c r="E136" s="39">
        <f>SUBTOTAL(9,E137:E139)</f>
        <v>19190</v>
      </c>
      <c r="F136" s="91">
        <f>SUBTOTAL(9,F137:F139)</f>
        <v>16640</v>
      </c>
      <c r="G136" s="91">
        <f>SUBTOTAL(9,G137:G139)</f>
        <v>16313</v>
      </c>
    </row>
    <row r="137" spans="1:7" ht="30" customHeight="1" hidden="1">
      <c r="A137" s="16"/>
      <c r="B137" s="54"/>
      <c r="C137" s="3"/>
      <c r="D137" s="53"/>
      <c r="E137" s="3"/>
      <c r="F137" s="56"/>
      <c r="G137" s="56"/>
    </row>
    <row r="138" spans="1:7" ht="15" customHeight="1">
      <c r="A138" s="16" t="s">
        <v>41</v>
      </c>
      <c r="B138" s="54" t="s">
        <v>115</v>
      </c>
      <c r="C138" s="3">
        <v>16543.13</v>
      </c>
      <c r="D138" s="3">
        <v>13277.07</v>
      </c>
      <c r="E138" s="3">
        <v>19190</v>
      </c>
      <c r="F138" s="56">
        <v>16640</v>
      </c>
      <c r="G138" s="56">
        <v>16313</v>
      </c>
    </row>
    <row r="139" spans="1:7" ht="15" hidden="1">
      <c r="A139" s="54"/>
      <c r="B139" s="54"/>
      <c r="C139" s="3"/>
      <c r="D139" s="3"/>
      <c r="E139" s="3"/>
      <c r="F139" s="56"/>
      <c r="G139" s="56"/>
    </row>
    <row r="140" spans="1:7" ht="409.5" customHeight="1" hidden="1">
      <c r="A140" s="37" t="s">
        <v>19</v>
      </c>
      <c r="B140" s="87" t="s">
        <v>127</v>
      </c>
      <c r="C140" s="39">
        <f>SUBTOTAL(9,C141:C143)</f>
        <v>27328.74</v>
      </c>
      <c r="D140" s="39">
        <f>SUBTOTAL(9,D141:D143)</f>
        <v>37149.47</v>
      </c>
      <c r="E140" s="39">
        <f>SUBTOTAL(9,E141:E143)</f>
        <v>64714</v>
      </c>
      <c r="F140" s="91">
        <f>SUBTOTAL(9,F141:F143)</f>
        <v>65035</v>
      </c>
      <c r="G140" s="91">
        <f>SUBTOTAL(9,G141:G143)</f>
        <v>65358</v>
      </c>
    </row>
    <row r="141" spans="1:7" ht="30" customHeight="1" hidden="1">
      <c r="A141" s="16"/>
      <c r="B141" s="54"/>
      <c r="C141" s="3"/>
      <c r="D141" s="53"/>
      <c r="E141" s="3"/>
      <c r="F141" s="56"/>
      <c r="G141" s="56"/>
    </row>
    <row r="142" spans="1:7" ht="15" customHeight="1">
      <c r="A142" s="16" t="s">
        <v>42</v>
      </c>
      <c r="B142" s="54" t="s">
        <v>135</v>
      </c>
      <c r="C142" s="3">
        <v>27328.74</v>
      </c>
      <c r="D142" s="3">
        <v>37149.47</v>
      </c>
      <c r="E142" s="3">
        <v>64714</v>
      </c>
      <c r="F142" s="56">
        <v>65035</v>
      </c>
      <c r="G142" s="56">
        <v>65358</v>
      </c>
    </row>
    <row r="143" spans="1:7" ht="15" hidden="1">
      <c r="A143" s="1"/>
      <c r="B143" s="1"/>
      <c r="C143" s="6"/>
      <c r="D143" s="3"/>
      <c r="E143" s="3"/>
      <c r="F143" s="3"/>
      <c r="G143" s="3"/>
    </row>
    <row r="144" spans="1:7" ht="15" hidden="1">
      <c r="A144" s="1"/>
      <c r="B144" s="1"/>
      <c r="C144" s="6"/>
      <c r="D144" s="6"/>
      <c r="E144" s="67"/>
      <c r="F144" s="67"/>
      <c r="G144" s="67"/>
    </row>
    <row r="145" spans="1:7" ht="18" customHeight="1">
      <c r="A145" s="85" t="s">
        <v>5</v>
      </c>
      <c r="B145" s="86" t="s">
        <v>103</v>
      </c>
      <c r="C145" s="24">
        <f>SUBTOTAL(9,C146:C175)</f>
        <v>101785.34999999999</v>
      </c>
      <c r="D145" s="24">
        <f>SUBTOTAL(9,D146:D175)</f>
        <v>105130.65</v>
      </c>
      <c r="E145" s="24">
        <f>SUBTOTAL(9,E146:E175)</f>
        <v>121253</v>
      </c>
      <c r="F145" s="24">
        <f>SUBTOTAL(9,F146:F175)</f>
        <v>125248</v>
      </c>
      <c r="G145" s="24">
        <f>SUBTOTAL(9,G146:G175)</f>
        <v>126248</v>
      </c>
    </row>
    <row r="146" spans="1:7" ht="22.5" customHeight="1" hidden="1">
      <c r="A146" s="69"/>
      <c r="B146" s="1"/>
      <c r="C146" s="6"/>
      <c r="D146" s="39"/>
      <c r="E146" s="39"/>
      <c r="F146" s="39"/>
      <c r="G146" s="39"/>
    </row>
    <row r="147" spans="1:7" ht="409.5" customHeight="1" hidden="1">
      <c r="A147" s="37" t="s">
        <v>20</v>
      </c>
      <c r="B147" s="87" t="s">
        <v>145</v>
      </c>
      <c r="C147" s="39">
        <f>SUBTOTAL(9,C148:C152)</f>
        <v>12279.27</v>
      </c>
      <c r="D147" s="39">
        <f>SUBTOTAL(9,D148:D152)</f>
        <v>15565.529999999999</v>
      </c>
      <c r="E147" s="39">
        <f>SUBTOTAL(9,E148:E152)</f>
        <v>31701</v>
      </c>
      <c r="F147" s="39">
        <f>SUBTOTAL(9,F148:F152)</f>
        <v>35696</v>
      </c>
      <c r="G147" s="39">
        <f>SUBTOTAL(9,G148:G152)</f>
        <v>36696</v>
      </c>
    </row>
    <row r="148" spans="1:7" ht="30" customHeight="1" hidden="1">
      <c r="A148" s="69"/>
      <c r="B148" s="1"/>
      <c r="C148" s="6"/>
      <c r="D148" s="88"/>
      <c r="E148" s="67"/>
      <c r="F148" s="67"/>
      <c r="G148" s="67"/>
    </row>
    <row r="149" spans="1:7" ht="15" customHeight="1">
      <c r="A149" s="16" t="s">
        <v>43</v>
      </c>
      <c r="B149" s="54" t="s">
        <v>128</v>
      </c>
      <c r="C149" s="3">
        <v>192.89</v>
      </c>
      <c r="D149" s="3">
        <v>132.72</v>
      </c>
      <c r="E149" s="3">
        <v>133</v>
      </c>
      <c r="F149" s="56">
        <v>133</v>
      </c>
      <c r="G149" s="56">
        <v>133</v>
      </c>
    </row>
    <row r="150" spans="1:7" ht="15" customHeight="1">
      <c r="A150" s="16" t="s">
        <v>44</v>
      </c>
      <c r="B150" s="54" t="s">
        <v>163</v>
      </c>
      <c r="C150" s="3">
        <v>11533.93</v>
      </c>
      <c r="D150" s="3">
        <v>14869.43</v>
      </c>
      <c r="E150" s="3">
        <v>31005</v>
      </c>
      <c r="F150" s="56">
        <v>35000</v>
      </c>
      <c r="G150" s="56">
        <v>36000</v>
      </c>
    </row>
    <row r="151" spans="1:7" ht="15" customHeight="1">
      <c r="A151" s="16" t="s">
        <v>45</v>
      </c>
      <c r="B151" s="54" t="s">
        <v>148</v>
      </c>
      <c r="C151" s="3">
        <v>552.45</v>
      </c>
      <c r="D151" s="3">
        <v>563.38</v>
      </c>
      <c r="E151" s="3">
        <v>563</v>
      </c>
      <c r="F151" s="56">
        <v>563</v>
      </c>
      <c r="G151" s="56">
        <v>563</v>
      </c>
    </row>
    <row r="152" spans="1:7" ht="15" hidden="1">
      <c r="A152" s="54"/>
      <c r="B152" s="54"/>
      <c r="C152" s="3"/>
      <c r="D152" s="3"/>
      <c r="E152" s="3"/>
      <c r="F152" s="56"/>
      <c r="G152" s="56"/>
    </row>
    <row r="153" spans="1:7" ht="409.5" customHeight="1" hidden="1">
      <c r="A153" s="37" t="s">
        <v>21</v>
      </c>
      <c r="B153" s="87" t="s">
        <v>122</v>
      </c>
      <c r="C153" s="39">
        <f>SUBTOTAL(9,C154:C159)</f>
        <v>36848.71</v>
      </c>
      <c r="D153" s="39">
        <f>SUBTOTAL(9,D154:D159)</f>
        <v>23202.670000000002</v>
      </c>
      <c r="E153" s="39">
        <f>SUBTOTAL(9,E154:E159)</f>
        <v>23202</v>
      </c>
      <c r="F153" s="91">
        <f>SUBTOTAL(9,F154:F159)</f>
        <v>23202</v>
      </c>
      <c r="G153" s="91">
        <f>SUBTOTAL(9,G154:G159)</f>
        <v>23202</v>
      </c>
    </row>
    <row r="154" spans="1:7" ht="30" customHeight="1" hidden="1">
      <c r="A154" s="16"/>
      <c r="B154" s="54"/>
      <c r="C154" s="3"/>
      <c r="D154" s="53"/>
      <c r="E154" s="3"/>
      <c r="F154" s="56"/>
      <c r="G154" s="56"/>
    </row>
    <row r="155" spans="1:7" ht="15" customHeight="1">
      <c r="A155" s="16" t="s">
        <v>47</v>
      </c>
      <c r="B155" s="54" t="s">
        <v>137</v>
      </c>
      <c r="C155" s="3">
        <v>5308.91</v>
      </c>
      <c r="D155" s="3">
        <v>6241.13</v>
      </c>
      <c r="E155" s="3">
        <v>6241</v>
      </c>
      <c r="F155" s="56">
        <v>6241</v>
      </c>
      <c r="G155" s="56">
        <v>6241</v>
      </c>
    </row>
    <row r="156" spans="1:7" ht="15" customHeight="1">
      <c r="A156" s="16" t="s">
        <v>49</v>
      </c>
      <c r="B156" s="54" t="s">
        <v>89</v>
      </c>
      <c r="C156" s="3">
        <v>29199.02</v>
      </c>
      <c r="D156" s="3">
        <v>14837.98</v>
      </c>
      <c r="E156" s="3">
        <v>14837</v>
      </c>
      <c r="F156" s="56">
        <v>14837</v>
      </c>
      <c r="G156" s="56">
        <v>14837</v>
      </c>
    </row>
    <row r="157" spans="1:7" ht="15" customHeight="1">
      <c r="A157" s="16" t="s">
        <v>50</v>
      </c>
      <c r="B157" s="54" t="s">
        <v>167</v>
      </c>
      <c r="C157" s="3">
        <v>2123.56</v>
      </c>
      <c r="D157" s="3">
        <v>1990.84</v>
      </c>
      <c r="E157" s="3">
        <v>1991</v>
      </c>
      <c r="F157" s="56">
        <v>1991</v>
      </c>
      <c r="G157" s="56">
        <v>1991</v>
      </c>
    </row>
    <row r="158" spans="1:7" ht="15" customHeight="1">
      <c r="A158" s="16" t="s">
        <v>51</v>
      </c>
      <c r="B158" s="54" t="s">
        <v>114</v>
      </c>
      <c r="C158" s="3">
        <v>217.22</v>
      </c>
      <c r="D158" s="3">
        <v>132.72</v>
      </c>
      <c r="E158" s="3">
        <v>133</v>
      </c>
      <c r="F158" s="56">
        <v>133</v>
      </c>
      <c r="G158" s="56">
        <v>133</v>
      </c>
    </row>
    <row r="159" spans="1:7" ht="15" hidden="1">
      <c r="A159" s="54"/>
      <c r="B159" s="54"/>
      <c r="C159" s="3"/>
      <c r="D159" s="3"/>
      <c r="E159" s="3"/>
      <c r="F159" s="56"/>
      <c r="G159" s="56"/>
    </row>
    <row r="160" spans="1:7" ht="409.5" customHeight="1" hidden="1">
      <c r="A160" s="37" t="s">
        <v>22</v>
      </c>
      <c r="B160" s="87" t="s">
        <v>97</v>
      </c>
      <c r="C160" s="39">
        <f>SUBTOTAL(9,C161:C169)</f>
        <v>51316.869999999995</v>
      </c>
      <c r="D160" s="39">
        <f>SUBTOTAL(9,D161:D169)</f>
        <v>65685.57</v>
      </c>
      <c r="E160" s="39">
        <f>SUBTOTAL(9,E161:E169)</f>
        <v>65686</v>
      </c>
      <c r="F160" s="91">
        <f>SUBTOTAL(9,F161:F169)</f>
        <v>65686</v>
      </c>
      <c r="G160" s="91">
        <f>SUBTOTAL(9,G161:G169)</f>
        <v>65686</v>
      </c>
    </row>
    <row r="161" spans="1:7" ht="30" customHeight="1" hidden="1">
      <c r="A161" s="16"/>
      <c r="B161" s="54"/>
      <c r="C161" s="3"/>
      <c r="D161" s="53"/>
      <c r="E161" s="3"/>
      <c r="F161" s="56"/>
      <c r="G161" s="56"/>
    </row>
    <row r="162" spans="1:7" ht="15" customHeight="1">
      <c r="A162" s="16" t="s">
        <v>53</v>
      </c>
      <c r="B162" s="54" t="s">
        <v>149</v>
      </c>
      <c r="C162" s="3">
        <v>3583.52</v>
      </c>
      <c r="D162" s="3">
        <v>3593.25</v>
      </c>
      <c r="E162" s="3">
        <v>3593</v>
      </c>
      <c r="F162" s="56">
        <v>3593</v>
      </c>
      <c r="G162" s="56">
        <v>3593</v>
      </c>
    </row>
    <row r="163" spans="1:7" ht="15" customHeight="1">
      <c r="A163" s="16" t="s">
        <v>54</v>
      </c>
      <c r="B163" s="54" t="s">
        <v>156</v>
      </c>
      <c r="C163" s="3">
        <v>7034.31</v>
      </c>
      <c r="D163" s="3">
        <v>8793.67</v>
      </c>
      <c r="E163" s="3">
        <v>8794</v>
      </c>
      <c r="F163" s="56">
        <v>8794</v>
      </c>
      <c r="G163" s="56">
        <v>8794</v>
      </c>
    </row>
    <row r="164" spans="1:7" ht="15" customHeight="1">
      <c r="A164" s="16" t="s">
        <v>55</v>
      </c>
      <c r="B164" s="54" t="s">
        <v>147</v>
      </c>
      <c r="C164" s="3">
        <v>1554.97</v>
      </c>
      <c r="D164" s="3">
        <v>758.94</v>
      </c>
      <c r="E164" s="3">
        <v>759</v>
      </c>
      <c r="F164" s="56">
        <v>759</v>
      </c>
      <c r="G164" s="56">
        <v>759</v>
      </c>
    </row>
    <row r="165" spans="1:7" ht="15" customHeight="1">
      <c r="A165" s="16" t="s">
        <v>56</v>
      </c>
      <c r="B165" s="54" t="s">
        <v>95</v>
      </c>
      <c r="C165" s="3">
        <v>2654.46</v>
      </c>
      <c r="D165" s="3">
        <v>2327</v>
      </c>
      <c r="E165" s="3">
        <v>2327</v>
      </c>
      <c r="F165" s="56">
        <v>2327</v>
      </c>
      <c r="G165" s="56">
        <v>2327</v>
      </c>
    </row>
    <row r="166" spans="1:7" ht="15" customHeight="1">
      <c r="A166" s="16" t="s">
        <v>58</v>
      </c>
      <c r="B166" s="54" t="s">
        <v>118</v>
      </c>
      <c r="C166" s="3">
        <v>663.61</v>
      </c>
      <c r="D166" s="3">
        <v>663.61</v>
      </c>
      <c r="E166" s="3">
        <v>664</v>
      </c>
      <c r="F166" s="56">
        <v>664</v>
      </c>
      <c r="G166" s="56">
        <v>664</v>
      </c>
    </row>
    <row r="167" spans="1:10" ht="15" customHeight="1">
      <c r="A167" s="16" t="s">
        <v>59</v>
      </c>
      <c r="B167" s="54" t="s">
        <v>123</v>
      </c>
      <c r="C167" s="3">
        <v>1061.78</v>
      </c>
      <c r="D167" s="3">
        <v>672.2</v>
      </c>
      <c r="E167" s="3">
        <v>672</v>
      </c>
      <c r="F167" s="56">
        <v>672</v>
      </c>
      <c r="G167" s="56">
        <v>672</v>
      </c>
      <c r="J167" s="3"/>
    </row>
    <row r="168" spans="1:10" ht="15" customHeight="1">
      <c r="A168" s="16" t="s">
        <v>60</v>
      </c>
      <c r="B168" s="54" t="s">
        <v>90</v>
      </c>
      <c r="C168" s="3">
        <v>34764.22</v>
      </c>
      <c r="D168" s="3">
        <v>48876.9</v>
      </c>
      <c r="E168" s="3">
        <v>48877</v>
      </c>
      <c r="F168" s="56">
        <v>48877</v>
      </c>
      <c r="G168" s="56">
        <v>48877</v>
      </c>
      <c r="J168" s="3"/>
    </row>
    <row r="169" spans="1:10" ht="15" hidden="1">
      <c r="A169" s="54"/>
      <c r="B169" s="54"/>
      <c r="C169" s="3"/>
      <c r="D169" s="3"/>
      <c r="E169" s="3"/>
      <c r="F169" s="56"/>
      <c r="G169" s="56"/>
      <c r="J169" s="3"/>
    </row>
    <row r="170" spans="1:10" ht="409.5" customHeight="1" hidden="1">
      <c r="A170" s="37" t="s">
        <v>23</v>
      </c>
      <c r="B170" s="87" t="s">
        <v>129</v>
      </c>
      <c r="C170" s="39">
        <f>SUBTOTAL(9,C171:C174)</f>
        <v>1340.5</v>
      </c>
      <c r="D170" s="39">
        <f>SUBTOTAL(9,D171:D174)</f>
        <v>676.88</v>
      </c>
      <c r="E170" s="39">
        <f>SUBTOTAL(9,E171:E174)</f>
        <v>664</v>
      </c>
      <c r="F170" s="91">
        <f>SUBTOTAL(9,F171:F174)</f>
        <v>664</v>
      </c>
      <c r="G170" s="91">
        <f>SUBTOTAL(9,G171:G174)</f>
        <v>664</v>
      </c>
      <c r="J170" s="3"/>
    </row>
    <row r="171" spans="1:10" ht="30" customHeight="1" hidden="1">
      <c r="A171" s="16"/>
      <c r="B171" s="54"/>
      <c r="C171" s="3"/>
      <c r="D171" s="53"/>
      <c r="E171" s="3"/>
      <c r="F171" s="56"/>
      <c r="G171" s="56"/>
      <c r="J171" s="56"/>
    </row>
    <row r="172" spans="1:10" ht="15" customHeight="1">
      <c r="A172" s="16" t="s">
        <v>62</v>
      </c>
      <c r="B172" s="54" t="s">
        <v>98</v>
      </c>
      <c r="C172" s="3">
        <v>1327.23</v>
      </c>
      <c r="D172" s="3">
        <v>663.61</v>
      </c>
      <c r="E172" s="3">
        <v>664</v>
      </c>
      <c r="F172" s="56">
        <v>664</v>
      </c>
      <c r="G172" s="56">
        <v>664</v>
      </c>
      <c r="J172" s="56"/>
    </row>
    <row r="173" spans="1:10" ht="15" customHeight="1">
      <c r="A173" s="16" t="s">
        <v>64</v>
      </c>
      <c r="B173" s="54" t="s">
        <v>125</v>
      </c>
      <c r="C173" s="3">
        <v>13.27</v>
      </c>
      <c r="D173" s="3">
        <v>13.27</v>
      </c>
      <c r="E173" s="3">
        <v>0</v>
      </c>
      <c r="F173" s="56">
        <v>0</v>
      </c>
      <c r="G173" s="56">
        <v>0</v>
      </c>
      <c r="J173" s="56"/>
    </row>
    <row r="174" spans="1:10" ht="15" hidden="1">
      <c r="A174" s="1"/>
      <c r="B174" s="1"/>
      <c r="C174" s="6"/>
      <c r="D174" s="3"/>
      <c r="E174" s="3"/>
      <c r="F174" s="3"/>
      <c r="G174" s="3"/>
      <c r="J174" s="3"/>
    </row>
    <row r="175" spans="1:10" ht="15" hidden="1">
      <c r="A175" s="1"/>
      <c r="B175" s="1"/>
      <c r="C175" s="6"/>
      <c r="D175" s="6"/>
      <c r="E175" s="67"/>
      <c r="F175" s="67"/>
      <c r="G175" s="67"/>
      <c r="J175" s="3"/>
    </row>
    <row r="176" spans="1:10" ht="18" customHeight="1">
      <c r="A176" s="85" t="s">
        <v>6</v>
      </c>
      <c r="B176" s="86" t="s">
        <v>102</v>
      </c>
      <c r="C176" s="24">
        <f>SUBTOTAL(9,C177:C182)</f>
        <v>929.06</v>
      </c>
      <c r="D176" s="24">
        <f>SUBTOTAL(9,D177:D182)</f>
        <v>929.06</v>
      </c>
      <c r="E176" s="24">
        <f>SUBTOTAL(9,E177:E182)</f>
        <v>943</v>
      </c>
      <c r="F176" s="24">
        <f>SUBTOTAL(9,F177:F182)</f>
        <v>943</v>
      </c>
      <c r="G176" s="24">
        <f>SUBTOTAL(9,G177:G182)</f>
        <v>943</v>
      </c>
      <c r="J176" s="3"/>
    </row>
    <row r="177" spans="1:10" ht="22.5" customHeight="1" hidden="1">
      <c r="A177" s="69"/>
      <c r="B177" s="1"/>
      <c r="C177" s="6"/>
      <c r="D177" s="39"/>
      <c r="E177" s="39"/>
      <c r="F177" s="39"/>
      <c r="G177" s="39"/>
      <c r="J177" s="3"/>
    </row>
    <row r="178" spans="1:10" ht="409.5" customHeight="1" hidden="1">
      <c r="A178" s="37" t="s">
        <v>24</v>
      </c>
      <c r="B178" s="87" t="s">
        <v>112</v>
      </c>
      <c r="C178" s="39">
        <f>SUBTOTAL(9,C179:C181)</f>
        <v>929.06</v>
      </c>
      <c r="D178" s="39">
        <f>SUBTOTAL(9,D179:D181)</f>
        <v>929.06</v>
      </c>
      <c r="E178" s="39">
        <f>SUBTOTAL(9,E179:E181)</f>
        <v>943</v>
      </c>
      <c r="F178" s="39">
        <f>SUBTOTAL(9,F179:F181)</f>
        <v>943</v>
      </c>
      <c r="G178" s="39">
        <f>SUBTOTAL(9,G179:G181)</f>
        <v>943</v>
      </c>
      <c r="J178" s="3"/>
    </row>
    <row r="179" spans="1:10" ht="30" customHeight="1" hidden="1">
      <c r="A179" s="69"/>
      <c r="B179" s="1"/>
      <c r="C179" s="6"/>
      <c r="D179" s="88"/>
      <c r="E179" s="67"/>
      <c r="F179" s="67"/>
      <c r="G179" s="67"/>
      <c r="J179" s="3"/>
    </row>
    <row r="180" spans="1:10" ht="15" customHeight="1">
      <c r="A180" s="16" t="s">
        <v>67</v>
      </c>
      <c r="B180" s="54" t="s">
        <v>134</v>
      </c>
      <c r="C180" s="3">
        <v>929.06</v>
      </c>
      <c r="D180" s="3">
        <v>929.06</v>
      </c>
      <c r="E180" s="3">
        <v>943</v>
      </c>
      <c r="F180" s="56">
        <v>943</v>
      </c>
      <c r="G180" s="56">
        <v>943</v>
      </c>
      <c r="J180" s="56"/>
    </row>
    <row r="181" spans="1:10" ht="15" hidden="1">
      <c r="A181" s="1"/>
      <c r="B181" s="1"/>
      <c r="C181" s="6"/>
      <c r="D181" s="3"/>
      <c r="E181" s="3"/>
      <c r="F181" s="3"/>
      <c r="G181" s="3"/>
      <c r="J181" s="56"/>
    </row>
    <row r="182" spans="1:10" ht="15" hidden="1">
      <c r="A182" s="1"/>
      <c r="B182" s="1"/>
      <c r="C182" s="6"/>
      <c r="D182" s="6"/>
      <c r="E182" s="67"/>
      <c r="F182" s="67"/>
      <c r="G182" s="67"/>
      <c r="J182" s="56"/>
    </row>
    <row r="183" spans="1:10" ht="19.5" customHeight="1" hidden="1">
      <c r="A183" s="1"/>
      <c r="B183" s="1"/>
      <c r="C183" s="6"/>
      <c r="D183" s="6"/>
      <c r="E183" s="67"/>
      <c r="F183" s="67"/>
      <c r="G183" s="67"/>
      <c r="J183" s="3"/>
    </row>
    <row r="184" spans="1:10" ht="19.5" customHeight="1" hidden="1">
      <c r="A184" s="1"/>
      <c r="B184" s="1"/>
      <c r="C184" s="6"/>
      <c r="D184" s="6"/>
      <c r="E184" s="67"/>
      <c r="F184" s="67"/>
      <c r="G184" s="67"/>
      <c r="J184" s="3"/>
    </row>
    <row r="185" spans="1:10" ht="18" customHeight="1">
      <c r="A185" s="78" t="s">
        <v>195</v>
      </c>
      <c r="B185" s="79" t="s">
        <v>196</v>
      </c>
      <c r="C185" s="80">
        <f>SUBTOTAL(9,C186:C221)</f>
        <v>50434.66</v>
      </c>
      <c r="D185" s="80">
        <f>SUBTOTAL(9,D186:D221)</f>
        <v>312214.38</v>
      </c>
      <c r="E185" s="80">
        <f>E187+E207</f>
        <v>661595</v>
      </c>
      <c r="F185" s="80">
        <f>SUBTOTAL(9,F186:F221)</f>
        <v>661595</v>
      </c>
      <c r="G185" s="80">
        <f>SUBTOTAL(9,G186:G221)</f>
        <v>661595</v>
      </c>
      <c r="J185" s="3"/>
    </row>
    <row r="186" spans="1:10" ht="30" customHeight="1" hidden="1">
      <c r="A186" s="69"/>
      <c r="B186" s="1"/>
      <c r="C186" s="6"/>
      <c r="D186" s="81"/>
      <c r="E186" s="67"/>
      <c r="F186" s="67"/>
      <c r="G186" s="67"/>
      <c r="J186" s="3"/>
    </row>
    <row r="187" spans="1:10" ht="18" customHeight="1">
      <c r="A187" s="82" t="s">
        <v>0</v>
      </c>
      <c r="B187" s="83" t="s">
        <v>101</v>
      </c>
      <c r="C187" s="84">
        <f>SUBTOTAL(9,C188:C202)</f>
        <v>50434.66</v>
      </c>
      <c r="D187" s="84">
        <f>SUBTOTAL(9,D188:D202)</f>
        <v>6463.6</v>
      </c>
      <c r="E187" s="84">
        <f>E189</f>
        <v>382585</v>
      </c>
      <c r="F187" s="84">
        <f>SUBTOTAL(9,F188:F202)</f>
        <v>300715</v>
      </c>
      <c r="G187" s="84">
        <f>SUBTOTAL(9,G188:G202)</f>
        <v>300715</v>
      </c>
      <c r="J187" s="3"/>
    </row>
    <row r="188" spans="1:10" ht="30" customHeight="1" hidden="1">
      <c r="A188" s="69"/>
      <c r="B188" s="1"/>
      <c r="C188" s="6"/>
      <c r="D188" s="39"/>
      <c r="E188" s="67"/>
      <c r="F188" s="67"/>
      <c r="G188" s="67"/>
      <c r="J188" s="3"/>
    </row>
    <row r="189" spans="1:10" ht="21" customHeight="1">
      <c r="A189" s="85" t="s">
        <v>5</v>
      </c>
      <c r="B189" s="86" t="s">
        <v>103</v>
      </c>
      <c r="C189" s="24">
        <f>SUBTOTAL(9,C190:C201)</f>
        <v>50434.66</v>
      </c>
      <c r="D189" s="24">
        <f>SUBTOTAL(9,D190:D201)</f>
        <v>6463.6</v>
      </c>
      <c r="E189" s="24">
        <f>E193+E194+E195+E196+E197+E198+E199+E203+E204+E205+E206</f>
        <v>382585</v>
      </c>
      <c r="F189" s="24">
        <f>SUBTOTAL(9,F190:F201)</f>
        <v>300715</v>
      </c>
      <c r="G189" s="24">
        <f>SUBTOTAL(9,G190:G201)</f>
        <v>300715</v>
      </c>
      <c r="J189" s="3"/>
    </row>
    <row r="190" spans="1:10" ht="22.5" customHeight="1" hidden="1">
      <c r="A190" s="69"/>
      <c r="B190" s="1"/>
      <c r="C190" s="6"/>
      <c r="D190" s="39"/>
      <c r="E190" s="39"/>
      <c r="F190" s="39"/>
      <c r="G190" s="39"/>
      <c r="J190" s="3"/>
    </row>
    <row r="191" spans="1:10" ht="409.5" customHeight="1" hidden="1">
      <c r="A191" s="37" t="s">
        <v>22</v>
      </c>
      <c r="B191" s="87" t="s">
        <v>97</v>
      </c>
      <c r="C191" s="39">
        <f>SUBTOTAL(9,C192:C200)</f>
        <v>50434.66</v>
      </c>
      <c r="D191" s="39">
        <f>SUBTOTAL(9,D192:D200)</f>
        <v>6463.6</v>
      </c>
      <c r="E191" s="39">
        <f>SUBTOTAL(9,E192:E200)</f>
        <v>300715</v>
      </c>
      <c r="F191" s="39">
        <f>SUBTOTAL(9,F192:F200)</f>
        <v>300715</v>
      </c>
      <c r="G191" s="39">
        <f>SUBTOTAL(9,G192:G200)</f>
        <v>300715</v>
      </c>
      <c r="J191" s="56"/>
    </row>
    <row r="192" spans="1:10" ht="16.5" customHeight="1" hidden="1">
      <c r="A192" s="69"/>
      <c r="B192" s="1"/>
      <c r="C192" s="6"/>
      <c r="D192" s="88"/>
      <c r="E192" s="67"/>
      <c r="F192" s="67"/>
      <c r="G192" s="67"/>
      <c r="J192" s="56"/>
    </row>
    <row r="193" spans="1:10" ht="16.5" customHeight="1">
      <c r="A193" s="16">
        <v>3211</v>
      </c>
      <c r="B193" s="54" t="s">
        <v>204</v>
      </c>
      <c r="C193" s="3">
        <v>0</v>
      </c>
      <c r="D193" s="137">
        <v>0</v>
      </c>
      <c r="E193" s="3">
        <v>4300</v>
      </c>
      <c r="F193" s="3">
        <v>4300</v>
      </c>
      <c r="G193" s="3">
        <v>4300</v>
      </c>
      <c r="J193" s="56"/>
    </row>
    <row r="194" spans="1:10" ht="16.5" customHeight="1">
      <c r="A194" s="16">
        <v>3213</v>
      </c>
      <c r="B194" s="54" t="s">
        <v>198</v>
      </c>
      <c r="C194" s="3">
        <v>0</v>
      </c>
      <c r="D194" s="137">
        <v>0</v>
      </c>
      <c r="E194" s="3">
        <v>4000</v>
      </c>
      <c r="F194" s="3">
        <v>4000</v>
      </c>
      <c r="G194" s="3">
        <v>4000</v>
      </c>
      <c r="J194" s="3"/>
    </row>
    <row r="195" spans="1:10" ht="16.5" customHeight="1">
      <c r="A195" s="16">
        <v>3224</v>
      </c>
      <c r="B195" s="54" t="s">
        <v>205</v>
      </c>
      <c r="C195" s="3">
        <v>0</v>
      </c>
      <c r="D195" s="137">
        <v>0</v>
      </c>
      <c r="E195" s="3">
        <v>16728</v>
      </c>
      <c r="F195" s="3">
        <v>16728</v>
      </c>
      <c r="G195" s="3">
        <v>16728</v>
      </c>
      <c r="J195" s="3"/>
    </row>
    <row r="196" spans="1:10" ht="16.5" customHeight="1">
      <c r="A196" s="16">
        <v>3231</v>
      </c>
      <c r="B196" s="54" t="s">
        <v>206</v>
      </c>
      <c r="C196" s="3">
        <v>0</v>
      </c>
      <c r="D196" s="137">
        <v>0</v>
      </c>
      <c r="E196" s="3">
        <v>1590</v>
      </c>
      <c r="F196" s="3">
        <v>1590</v>
      </c>
      <c r="G196" s="3">
        <v>1590</v>
      </c>
      <c r="J196" s="3"/>
    </row>
    <row r="197" spans="1:10" ht="13.5" customHeight="1">
      <c r="A197" s="16">
        <v>3232</v>
      </c>
      <c r="B197" s="54" t="s">
        <v>197</v>
      </c>
      <c r="C197" s="3">
        <v>46452.98</v>
      </c>
      <c r="D197" s="138">
        <v>0</v>
      </c>
      <c r="E197" s="56">
        <v>128978</v>
      </c>
      <c r="F197" s="56">
        <v>128978</v>
      </c>
      <c r="G197" s="56">
        <v>128978</v>
      </c>
      <c r="J197" s="3"/>
    </row>
    <row r="198" spans="1:10" ht="13.5" customHeight="1">
      <c r="A198" s="16">
        <v>3233</v>
      </c>
      <c r="B198" s="54" t="s">
        <v>207</v>
      </c>
      <c r="C198" s="3">
        <v>0</v>
      </c>
      <c r="D198" s="138">
        <v>0</v>
      </c>
      <c r="E198" s="56">
        <v>10000</v>
      </c>
      <c r="F198" s="56">
        <v>10000</v>
      </c>
      <c r="G198" s="56">
        <v>10000</v>
      </c>
      <c r="J198" s="3"/>
    </row>
    <row r="199" spans="1:10" ht="15" customHeight="1">
      <c r="A199" s="16" t="s">
        <v>58</v>
      </c>
      <c r="B199" s="54" t="s">
        <v>118</v>
      </c>
      <c r="C199" s="3">
        <v>3981.68</v>
      </c>
      <c r="D199" s="56">
        <v>6463.6</v>
      </c>
      <c r="E199" s="56">
        <v>135119</v>
      </c>
      <c r="F199" s="56">
        <v>135119</v>
      </c>
      <c r="G199" s="56">
        <v>135119</v>
      </c>
      <c r="J199" s="3"/>
    </row>
    <row r="200" spans="1:10" ht="15" hidden="1">
      <c r="A200" s="54"/>
      <c r="B200" s="54"/>
      <c r="C200" s="3"/>
      <c r="D200" s="3"/>
      <c r="E200" s="3"/>
      <c r="F200" s="3"/>
      <c r="G200" s="3"/>
      <c r="J200" s="3">
        <v>1000</v>
      </c>
    </row>
    <row r="201" spans="1:7" ht="15" hidden="1">
      <c r="A201" s="54"/>
      <c r="B201" s="54"/>
      <c r="C201" s="3"/>
      <c r="D201" s="3"/>
      <c r="E201" s="3"/>
      <c r="F201" s="3"/>
      <c r="G201" s="3"/>
    </row>
    <row r="202" spans="1:7" ht="19.5" customHeight="1" hidden="1">
      <c r="A202" s="54"/>
      <c r="B202" s="54"/>
      <c r="C202" s="3"/>
      <c r="D202" s="3"/>
      <c r="E202" s="3"/>
      <c r="F202" s="3"/>
      <c r="G202" s="3"/>
    </row>
    <row r="203" spans="1:7" ht="15" customHeight="1">
      <c r="A203" s="16">
        <v>3238</v>
      </c>
      <c r="B203" s="54" t="s">
        <v>208</v>
      </c>
      <c r="C203" s="3">
        <v>0</v>
      </c>
      <c r="D203" s="3">
        <v>0</v>
      </c>
      <c r="E203" s="3">
        <v>33100</v>
      </c>
      <c r="F203" s="3">
        <v>33100</v>
      </c>
      <c r="G203" s="3">
        <v>33100</v>
      </c>
    </row>
    <row r="204" spans="1:7" ht="15" customHeight="1">
      <c r="A204" s="16">
        <v>3239</v>
      </c>
      <c r="B204" s="54" t="s">
        <v>209</v>
      </c>
      <c r="C204" s="3">
        <v>0</v>
      </c>
      <c r="D204" s="3">
        <v>0</v>
      </c>
      <c r="E204" s="3">
        <v>43809</v>
      </c>
      <c r="F204" s="3">
        <v>43809</v>
      </c>
      <c r="G204" s="3">
        <v>43809</v>
      </c>
    </row>
    <row r="205" spans="1:7" ht="18" customHeight="1">
      <c r="A205" s="16">
        <v>3241</v>
      </c>
      <c r="B205" s="54" t="s">
        <v>210</v>
      </c>
      <c r="C205" s="3">
        <v>0</v>
      </c>
      <c r="D205" s="3">
        <v>0</v>
      </c>
      <c r="E205" s="3">
        <v>3961</v>
      </c>
      <c r="F205" s="3">
        <v>3961</v>
      </c>
      <c r="G205" s="3">
        <v>3961</v>
      </c>
    </row>
    <row r="206" spans="1:7" ht="15.75" customHeight="1">
      <c r="A206" s="16">
        <v>3292</v>
      </c>
      <c r="B206" s="54" t="s">
        <v>211</v>
      </c>
      <c r="C206" s="3">
        <v>0</v>
      </c>
      <c r="D206" s="3">
        <v>0</v>
      </c>
      <c r="E206" s="3">
        <v>1000</v>
      </c>
      <c r="F206" s="3">
        <v>1000</v>
      </c>
      <c r="G206" s="3">
        <v>1000</v>
      </c>
    </row>
    <row r="207" spans="1:7" ht="18" customHeight="1">
      <c r="A207" s="82" t="s">
        <v>1</v>
      </c>
      <c r="B207" s="83" t="s">
        <v>131</v>
      </c>
      <c r="C207" s="84">
        <f>SUBTOTAL(9,C208:C220)</f>
        <v>0</v>
      </c>
      <c r="D207" s="84">
        <f>SUBTOTAL(9,D208:D220)</f>
        <v>305750.78</v>
      </c>
      <c r="E207" s="84">
        <f>SUBTOTAL(9,E208:E220)</f>
        <v>279010</v>
      </c>
      <c r="F207" s="84">
        <f>SUBTOTAL(9,F208:F220)</f>
        <v>279010</v>
      </c>
      <c r="G207" s="84">
        <f>SUBTOTAL(9,G208:G220)</f>
        <v>279010</v>
      </c>
    </row>
    <row r="208" spans="1:7" ht="30" customHeight="1" hidden="1">
      <c r="A208" s="69"/>
      <c r="B208" s="1"/>
      <c r="C208" s="6"/>
      <c r="D208" s="39"/>
      <c r="E208" s="67"/>
      <c r="F208" s="67"/>
      <c r="G208" s="67"/>
    </row>
    <row r="209" spans="1:7" ht="18" customHeight="1">
      <c r="A209" s="85" t="s">
        <v>9</v>
      </c>
      <c r="B209" s="86" t="s">
        <v>138</v>
      </c>
      <c r="C209" s="24">
        <f>SUBTOTAL(9,C210:C219)</f>
        <v>0</v>
      </c>
      <c r="D209" s="24">
        <f>SUBTOTAL(9,D210:D219)</f>
        <v>305750.78</v>
      </c>
      <c r="E209" s="24">
        <f>SUBTOTAL(9,E210:E219)</f>
        <v>279010</v>
      </c>
      <c r="F209" s="24">
        <f>SUBTOTAL(9,F210:F219)</f>
        <v>279010</v>
      </c>
      <c r="G209" s="24">
        <f>SUBTOTAL(9,G210:G219)</f>
        <v>279010</v>
      </c>
    </row>
    <row r="210" spans="1:7" ht="22.5" customHeight="1" hidden="1">
      <c r="A210" s="69"/>
      <c r="B210" s="1"/>
      <c r="C210" s="6"/>
      <c r="D210" s="39"/>
      <c r="E210" s="39"/>
      <c r="F210" s="39"/>
      <c r="G210" s="39"/>
    </row>
    <row r="211" spans="1:7" ht="409.5" customHeight="1" hidden="1">
      <c r="A211" s="37" t="s">
        <v>27</v>
      </c>
      <c r="B211" s="87" t="s">
        <v>130</v>
      </c>
      <c r="C211" s="39">
        <f>SUBTOTAL(9,C212:C214)</f>
        <v>0</v>
      </c>
      <c r="D211" s="39">
        <f>SUBTOTAL(9,D212:D214)</f>
        <v>265445.62</v>
      </c>
      <c r="E211" s="39">
        <f>SUBTOTAL(9,E212:E214)</f>
        <v>275000</v>
      </c>
      <c r="F211" s="39">
        <f>SUBTOTAL(9,F212:F214)</f>
        <v>275000</v>
      </c>
      <c r="G211" s="39">
        <f>SUBTOTAL(9,G212:G214)</f>
        <v>275000</v>
      </c>
    </row>
    <row r="212" spans="1:7" ht="30" customHeight="1" hidden="1">
      <c r="A212" s="69"/>
      <c r="B212" s="1"/>
      <c r="C212" s="6"/>
      <c r="D212" s="88"/>
      <c r="E212" s="67"/>
      <c r="F212" s="67"/>
      <c r="G212" s="67"/>
    </row>
    <row r="213" spans="1:7" ht="15" customHeight="1">
      <c r="A213" s="16" t="s">
        <v>71</v>
      </c>
      <c r="B213" s="54" t="s">
        <v>141</v>
      </c>
      <c r="C213" s="3">
        <v>0</v>
      </c>
      <c r="D213" s="3">
        <v>265445.62</v>
      </c>
      <c r="E213" s="3">
        <v>275000</v>
      </c>
      <c r="F213" s="56">
        <v>275000</v>
      </c>
      <c r="G213" s="56">
        <v>275000</v>
      </c>
    </row>
    <row r="214" spans="1:7" ht="15" hidden="1">
      <c r="A214" s="1"/>
      <c r="B214" s="1"/>
      <c r="C214" s="6"/>
      <c r="D214" s="3"/>
      <c r="E214" s="3"/>
      <c r="F214" s="56"/>
      <c r="G214" s="56"/>
    </row>
    <row r="215" spans="1:7" ht="409.5" customHeight="1" hidden="1">
      <c r="A215" s="37" t="s">
        <v>28</v>
      </c>
      <c r="B215" s="87" t="s">
        <v>108</v>
      </c>
      <c r="C215" s="39">
        <f>SUBTOTAL(9,C216:C218)</f>
        <v>0</v>
      </c>
      <c r="D215" s="39">
        <f>SUBTOTAL(9,D216:D218)</f>
        <v>40305.16</v>
      </c>
      <c r="E215" s="39">
        <f>SUBTOTAL(9,E216:E218)</f>
        <v>4010</v>
      </c>
      <c r="F215" s="91">
        <f>SUBTOTAL(9,F216:F218)</f>
        <v>4010</v>
      </c>
      <c r="G215" s="91">
        <f>SUBTOTAL(9,G216:G218)</f>
        <v>4010</v>
      </c>
    </row>
    <row r="216" spans="1:7" ht="30" customHeight="1" hidden="1">
      <c r="A216" s="69"/>
      <c r="B216" s="1"/>
      <c r="C216" s="6"/>
      <c r="D216" s="88"/>
      <c r="E216" s="67"/>
      <c r="F216" s="92"/>
      <c r="G216" s="92"/>
    </row>
    <row r="217" spans="1:7" ht="15" customHeight="1">
      <c r="A217" s="16" t="s">
        <v>73</v>
      </c>
      <c r="B217" s="54" t="s">
        <v>158</v>
      </c>
      <c r="C217" s="3">
        <v>0</v>
      </c>
      <c r="D217" s="3">
        <v>40305.16</v>
      </c>
      <c r="E217" s="3">
        <v>4010</v>
      </c>
      <c r="F217" s="56">
        <v>4010</v>
      </c>
      <c r="G217" s="56">
        <v>4010</v>
      </c>
    </row>
    <row r="218" spans="1:7" ht="15" hidden="1">
      <c r="A218" s="1"/>
      <c r="B218" s="1"/>
      <c r="C218" s="6"/>
      <c r="D218" s="3"/>
      <c r="E218" s="3"/>
      <c r="F218" s="3"/>
      <c r="G218" s="3"/>
    </row>
    <row r="219" spans="1:7" ht="15" hidden="1">
      <c r="A219" s="1"/>
      <c r="B219" s="1"/>
      <c r="C219" s="6"/>
      <c r="D219" s="6"/>
      <c r="E219" s="67"/>
      <c r="F219" s="67"/>
      <c r="G219" s="67"/>
    </row>
    <row r="220" spans="1:7" ht="19.5" customHeight="1" hidden="1">
      <c r="A220" s="1"/>
      <c r="B220" s="1"/>
      <c r="C220" s="6"/>
      <c r="D220" s="6"/>
      <c r="E220" s="67"/>
      <c r="F220" s="67"/>
      <c r="G220" s="67"/>
    </row>
    <row r="221" spans="1:7" ht="19.5" customHeight="1" hidden="1">
      <c r="A221" s="1"/>
      <c r="B221" s="1"/>
      <c r="C221" s="6"/>
      <c r="D221" s="6"/>
      <c r="E221" s="67"/>
      <c r="F221" s="67"/>
      <c r="G221" s="67"/>
    </row>
    <row r="222" spans="1:7" ht="19.5" customHeight="1" hidden="1">
      <c r="A222" s="1"/>
      <c r="B222" s="1"/>
      <c r="C222" s="6"/>
      <c r="D222" s="6"/>
      <c r="E222" s="67"/>
      <c r="F222" s="67"/>
      <c r="G222" s="67"/>
    </row>
    <row r="223" spans="1:7" ht="19.5" customHeight="1" hidden="1">
      <c r="A223" s="1"/>
      <c r="B223" s="1"/>
      <c r="C223" s="6"/>
      <c r="D223" s="6"/>
      <c r="E223" s="67"/>
      <c r="F223" s="67"/>
      <c r="G223" s="67"/>
    </row>
    <row r="224" spans="1:7" s="21" customFormat="1" ht="18" customHeight="1">
      <c r="A224" s="71" t="s">
        <v>4</v>
      </c>
      <c r="B224" s="72" t="s">
        <v>185</v>
      </c>
      <c r="C224" s="73">
        <f>SUBTOTAL(9,C225:C260)</f>
        <v>60059.48</v>
      </c>
      <c r="D224" s="73">
        <f>SUBTOTAL(9,D225:D260)</f>
        <v>95017</v>
      </c>
      <c r="E224" s="73">
        <f>SUBTOTAL(9,E225:E260)</f>
        <v>176975.33</v>
      </c>
      <c r="F224" s="73">
        <f>F226</f>
        <v>82525</v>
      </c>
      <c r="G224" s="73">
        <f>SUBTOTAL(9,G225:G260)</f>
        <v>82525</v>
      </c>
    </row>
    <row r="225" spans="1:7" ht="30" customHeight="1" hidden="1">
      <c r="A225" s="69"/>
      <c r="B225" s="1"/>
      <c r="C225" s="6"/>
      <c r="D225" s="27"/>
      <c r="E225" s="67"/>
      <c r="F225" s="67"/>
      <c r="G225" s="67"/>
    </row>
    <row r="226" spans="1:7" ht="18" customHeight="1">
      <c r="A226" s="74"/>
      <c r="B226" s="75"/>
      <c r="C226" s="76">
        <f>SUBTOTAL(9,C227:C259)</f>
        <v>60059.48</v>
      </c>
      <c r="D226" s="76">
        <f>SUBTOTAL(9,D227:D259)</f>
        <v>95017</v>
      </c>
      <c r="E226" s="76">
        <f>SUBTOTAL(9,E227:E259)</f>
        <v>176975.33</v>
      </c>
      <c r="F226" s="76">
        <f>F228+F248</f>
        <v>82525</v>
      </c>
      <c r="G226" s="76">
        <f>SUBTOTAL(9,G227:G259)</f>
        <v>82525</v>
      </c>
    </row>
    <row r="227" spans="1:7" ht="30" customHeight="1" hidden="1">
      <c r="A227" s="69"/>
      <c r="B227" s="1"/>
      <c r="C227" s="6"/>
      <c r="D227" s="77"/>
      <c r="E227" s="67"/>
      <c r="F227" s="67"/>
      <c r="G227" s="67"/>
    </row>
    <row r="228" spans="1:7" ht="18" customHeight="1">
      <c r="A228" s="78" t="s">
        <v>193</v>
      </c>
      <c r="B228" s="79" t="s">
        <v>194</v>
      </c>
      <c r="C228" s="80">
        <f>SUBTOTAL(9,C229:C244)</f>
        <v>12377.220000000001</v>
      </c>
      <c r="D228" s="80">
        <f>SUBTOTAL(9,D229:D244)</f>
        <v>17</v>
      </c>
      <c r="E228" s="80">
        <f>SUBTOTAL(9,E229:E244)</f>
        <v>0</v>
      </c>
      <c r="F228" s="80">
        <f>F230</f>
        <v>82155</v>
      </c>
      <c r="G228" s="80">
        <f>SUBTOTAL(9,G229:G247)</f>
        <v>82525</v>
      </c>
    </row>
    <row r="229" spans="1:7" ht="30" customHeight="1" hidden="1">
      <c r="A229" s="69"/>
      <c r="B229" s="1"/>
      <c r="C229" s="6"/>
      <c r="D229" s="81"/>
      <c r="E229" s="67"/>
      <c r="F229" s="67"/>
      <c r="G229" s="67"/>
    </row>
    <row r="230" spans="1:7" ht="18" customHeight="1">
      <c r="A230" s="82" t="s">
        <v>0</v>
      </c>
      <c r="B230" s="83" t="s">
        <v>101</v>
      </c>
      <c r="C230" s="84">
        <f>SUBTOTAL(9,C231:C243)</f>
        <v>12377.220000000001</v>
      </c>
      <c r="D230" s="84">
        <f>SUBTOTAL(9,D231:D243)</f>
        <v>17</v>
      </c>
      <c r="E230" s="84">
        <f>SUBTOTAL(9,E231:E243)</f>
        <v>0</v>
      </c>
      <c r="F230" s="84">
        <f>F232</f>
        <v>82155</v>
      </c>
      <c r="G230" s="84">
        <f>SUBTOTAL(9,G231:G247)</f>
        <v>82525</v>
      </c>
    </row>
    <row r="231" spans="1:7" ht="30" customHeight="1" hidden="1">
      <c r="A231" s="69"/>
      <c r="B231" s="1"/>
      <c r="C231" s="6"/>
      <c r="D231" s="39"/>
      <c r="E231" s="67"/>
      <c r="F231" s="67"/>
      <c r="G231" s="67"/>
    </row>
    <row r="232" spans="1:7" ht="18" customHeight="1">
      <c r="A232" s="85" t="s">
        <v>5</v>
      </c>
      <c r="B232" s="86" t="s">
        <v>103</v>
      </c>
      <c r="C232" s="24">
        <f>SUBTOTAL(9,C233:C242)</f>
        <v>12377.220000000001</v>
      </c>
      <c r="D232" s="24">
        <f>SUBTOTAL(9,D233:D242)</f>
        <v>17</v>
      </c>
      <c r="E232" s="24">
        <f>SUBTOTAL(9,E233:E242)</f>
        <v>0</v>
      </c>
      <c r="F232" s="24">
        <f>F236+F238+F239+F240+F247</f>
        <v>82155</v>
      </c>
      <c r="G232" s="24">
        <f>SUBTOTAL(9,G233:G247)</f>
        <v>82525</v>
      </c>
    </row>
    <row r="233" spans="1:7" ht="22.5" customHeight="1" hidden="1">
      <c r="A233" s="69"/>
      <c r="B233" s="1"/>
      <c r="C233" s="6"/>
      <c r="D233" s="39"/>
      <c r="E233" s="39"/>
      <c r="F233" s="39"/>
      <c r="G233" s="39"/>
    </row>
    <row r="234" spans="1:7" ht="409.5" customHeight="1" hidden="1">
      <c r="A234" s="37" t="s">
        <v>22</v>
      </c>
      <c r="B234" s="87" t="s">
        <v>97</v>
      </c>
      <c r="C234" s="39">
        <f>SUBTOTAL(9,C235:C241)</f>
        <v>12377.220000000001</v>
      </c>
      <c r="D234" s="39">
        <f>SUBTOTAL(9,D235:D241)</f>
        <v>17</v>
      </c>
      <c r="E234" s="39">
        <f>SUBTOTAL(9,E235:E241)</f>
        <v>0</v>
      </c>
      <c r="F234" s="39">
        <f>SUBTOTAL(9,F235:F241)</f>
        <v>75555</v>
      </c>
      <c r="G234" s="39">
        <f>SUBTOTAL(9,G235:G241)</f>
        <v>75925</v>
      </c>
    </row>
    <row r="235" spans="1:7" ht="30" customHeight="1" hidden="1">
      <c r="A235" s="69"/>
      <c r="B235" s="1"/>
      <c r="C235" s="6"/>
      <c r="D235" s="88"/>
      <c r="E235" s="67"/>
      <c r="F235" s="67"/>
      <c r="G235" s="67"/>
    </row>
    <row r="236" spans="1:7" ht="15" customHeight="1">
      <c r="A236" s="16">
        <v>3213</v>
      </c>
      <c r="B236" s="54" t="s">
        <v>198</v>
      </c>
      <c r="C236" s="56">
        <v>2372.1</v>
      </c>
      <c r="D236" s="136">
        <v>0</v>
      </c>
      <c r="E236" s="56">
        <v>0</v>
      </c>
      <c r="F236" s="56">
        <v>0</v>
      </c>
      <c r="G236" s="56">
        <v>0</v>
      </c>
    </row>
    <row r="237" spans="1:7" ht="15" customHeight="1">
      <c r="A237" s="16">
        <v>3224</v>
      </c>
      <c r="B237" s="54" t="s">
        <v>216</v>
      </c>
      <c r="C237" s="56">
        <v>0</v>
      </c>
      <c r="D237" s="136">
        <v>0</v>
      </c>
      <c r="E237" s="56">
        <v>0</v>
      </c>
      <c r="F237" s="56">
        <v>0</v>
      </c>
      <c r="G237" s="56">
        <v>370</v>
      </c>
    </row>
    <row r="238" spans="1:7" ht="18" customHeight="1">
      <c r="A238" s="16">
        <v>3232</v>
      </c>
      <c r="B238" s="54" t="s">
        <v>217</v>
      </c>
      <c r="C238" s="56">
        <v>0</v>
      </c>
      <c r="D238" s="136">
        <v>0</v>
      </c>
      <c r="E238" s="56">
        <v>0</v>
      </c>
      <c r="F238" s="56">
        <v>44505</v>
      </c>
      <c r="G238" s="56">
        <v>44505</v>
      </c>
    </row>
    <row r="239" spans="1:7" ht="16.5" customHeight="1">
      <c r="A239" s="16">
        <v>3238</v>
      </c>
      <c r="B239" s="54" t="s">
        <v>208</v>
      </c>
      <c r="C239" s="56">
        <v>0</v>
      </c>
      <c r="D239" s="136">
        <v>0</v>
      </c>
      <c r="E239" s="56">
        <v>0</v>
      </c>
      <c r="F239" s="56">
        <v>31050</v>
      </c>
      <c r="G239" s="56">
        <v>31050</v>
      </c>
    </row>
    <row r="240" spans="1:7" ht="14.25" customHeight="1">
      <c r="A240" s="16" t="s">
        <v>60</v>
      </c>
      <c r="B240" s="54" t="s">
        <v>90</v>
      </c>
      <c r="C240" s="56">
        <v>10005.12</v>
      </c>
      <c r="D240" s="56">
        <v>17</v>
      </c>
      <c r="E240" s="56">
        <v>0</v>
      </c>
      <c r="F240" s="56">
        <v>0</v>
      </c>
      <c r="G240" s="56">
        <v>0</v>
      </c>
    </row>
    <row r="241" spans="1:7" ht="15" hidden="1">
      <c r="A241" s="54"/>
      <c r="B241" s="54"/>
      <c r="C241" s="56"/>
      <c r="D241" s="56"/>
      <c r="E241" s="56"/>
      <c r="F241" s="56"/>
      <c r="G241" s="56"/>
    </row>
    <row r="242" spans="1:7" ht="15" hidden="1">
      <c r="A242" s="54"/>
      <c r="B242" s="54"/>
      <c r="C242" s="56"/>
      <c r="D242" s="56"/>
      <c r="E242" s="56"/>
      <c r="F242" s="56"/>
      <c r="G242" s="56"/>
    </row>
    <row r="243" spans="1:7" ht="19.5" customHeight="1" hidden="1">
      <c r="A243" s="54"/>
      <c r="B243" s="54"/>
      <c r="C243" s="56"/>
      <c r="D243" s="56"/>
      <c r="E243" s="56"/>
      <c r="F243" s="56"/>
      <c r="G243" s="56"/>
    </row>
    <row r="244" spans="1:7" ht="19.5" customHeight="1" hidden="1">
      <c r="A244" s="54"/>
      <c r="B244" s="54"/>
      <c r="C244" s="56"/>
      <c r="D244" s="56"/>
      <c r="E244" s="56"/>
      <c r="F244" s="56"/>
      <c r="G244" s="56"/>
    </row>
    <row r="245" spans="1:7" ht="18" customHeight="1" hidden="1">
      <c r="A245" s="54"/>
      <c r="B245" s="54"/>
      <c r="C245" s="136"/>
      <c r="D245" s="136"/>
      <c r="E245" s="136"/>
      <c r="F245" s="136"/>
      <c r="G245" s="136"/>
    </row>
    <row r="246" spans="1:7" ht="2.25" customHeight="1" hidden="1">
      <c r="A246" s="16"/>
      <c r="B246" s="54"/>
      <c r="C246" s="56"/>
      <c r="D246" s="91"/>
      <c r="E246" s="56"/>
      <c r="F246" s="56"/>
      <c r="G246" s="56"/>
    </row>
    <row r="247" spans="1:7" ht="13.5" customHeight="1">
      <c r="A247" s="16">
        <v>3293</v>
      </c>
      <c r="B247" s="54" t="s">
        <v>214</v>
      </c>
      <c r="C247" s="56">
        <v>0</v>
      </c>
      <c r="D247" s="56">
        <v>0</v>
      </c>
      <c r="E247" s="56">
        <v>0</v>
      </c>
      <c r="F247" s="56">
        <v>6600</v>
      </c>
      <c r="G247" s="56">
        <v>6600</v>
      </c>
    </row>
    <row r="248" spans="1:7" ht="18" customHeight="1">
      <c r="A248" s="82" t="s">
        <v>1</v>
      </c>
      <c r="B248" s="83" t="s">
        <v>131</v>
      </c>
      <c r="C248" s="84">
        <f>SUBTOTAL(9,C249:C257)</f>
        <v>47682.26</v>
      </c>
      <c r="D248" s="84">
        <f>SUBTOTAL(9,D249:D257)</f>
        <v>95000</v>
      </c>
      <c r="E248" s="84">
        <f>SUBTOTAL(9,E249:E257)</f>
        <v>176975.33</v>
      </c>
      <c r="F248" s="84">
        <f>SUBTOTAL(9,F249:F257)</f>
        <v>370</v>
      </c>
      <c r="G248" s="84">
        <f>SUBTOTAL(9,G249:G257)</f>
        <v>0</v>
      </c>
    </row>
    <row r="249" spans="1:7" ht="30" customHeight="1" hidden="1">
      <c r="A249" s="69"/>
      <c r="B249" s="1"/>
      <c r="C249" s="6"/>
      <c r="D249" s="39"/>
      <c r="E249" s="67"/>
      <c r="F249" s="67"/>
      <c r="G249" s="67"/>
    </row>
    <row r="250" spans="1:7" ht="18" customHeight="1">
      <c r="A250" s="85" t="s">
        <v>9</v>
      </c>
      <c r="B250" s="86" t="s">
        <v>138</v>
      </c>
      <c r="C250" s="24">
        <f>SUBTOTAL(9,C251:C256)</f>
        <v>47682.26</v>
      </c>
      <c r="D250" s="24">
        <f>SUBTOTAL(9,D251:D256)</f>
        <v>95000</v>
      </c>
      <c r="E250" s="24">
        <f>SUBTOTAL(9,E251:E256)</f>
        <v>176975.33</v>
      </c>
      <c r="F250" s="24">
        <f>F254+F261</f>
        <v>370</v>
      </c>
      <c r="G250" s="24">
        <f>SUBTOTAL(9,G251:G256)</f>
        <v>0</v>
      </c>
    </row>
    <row r="251" spans="1:7" ht="22.5" customHeight="1" hidden="1">
      <c r="A251" s="69"/>
      <c r="B251" s="1"/>
      <c r="C251" s="6"/>
      <c r="D251" s="39"/>
      <c r="E251" s="39"/>
      <c r="F251" s="39"/>
      <c r="G251" s="39"/>
    </row>
    <row r="252" spans="1:7" ht="409.5" customHeight="1" hidden="1">
      <c r="A252" s="37" t="s">
        <v>27</v>
      </c>
      <c r="B252" s="87" t="s">
        <v>130</v>
      </c>
      <c r="C252" s="39">
        <f>SUBTOTAL(9,C253:C255)</f>
        <v>47682.26</v>
      </c>
      <c r="D252" s="39">
        <f>SUBTOTAL(9,D253:D255)</f>
        <v>95000</v>
      </c>
      <c r="E252" s="39">
        <f>SUBTOTAL(9,E253:E255)</f>
        <v>176975.33</v>
      </c>
      <c r="F252" s="39">
        <f>SUBTOTAL(9,F253:F255)</f>
        <v>0</v>
      </c>
      <c r="G252" s="39">
        <f>SUBTOTAL(9,G253:G255)</f>
        <v>0</v>
      </c>
    </row>
    <row r="253" spans="1:7" ht="30" customHeight="1" hidden="1">
      <c r="A253" s="69"/>
      <c r="B253" s="1"/>
      <c r="C253" s="6"/>
      <c r="D253" s="88"/>
      <c r="E253" s="67"/>
      <c r="F253" s="67"/>
      <c r="G253" s="67"/>
    </row>
    <row r="254" spans="1:7" ht="15" customHeight="1">
      <c r="A254" s="16" t="s">
        <v>71</v>
      </c>
      <c r="B254" s="54" t="s">
        <v>141</v>
      </c>
      <c r="C254" s="56">
        <v>47682.26</v>
      </c>
      <c r="D254" s="56">
        <v>95000</v>
      </c>
      <c r="E254" s="56">
        <v>176975.33</v>
      </c>
      <c r="F254" s="56">
        <v>0</v>
      </c>
      <c r="G254" s="56">
        <v>0</v>
      </c>
    </row>
    <row r="255" spans="1:7" ht="15" hidden="1">
      <c r="A255" s="54"/>
      <c r="B255" s="54"/>
      <c r="C255" s="56"/>
      <c r="D255" s="56"/>
      <c r="E255" s="56"/>
      <c r="F255" s="56"/>
      <c r="G255" s="56"/>
    </row>
    <row r="256" spans="1:7" ht="15" hidden="1">
      <c r="A256" s="54"/>
      <c r="B256" s="54"/>
      <c r="C256" s="56"/>
      <c r="D256" s="56"/>
      <c r="E256" s="56"/>
      <c r="F256" s="56"/>
      <c r="G256" s="56"/>
    </row>
    <row r="257" spans="1:7" ht="19.5" customHeight="1" hidden="1">
      <c r="A257" s="54"/>
      <c r="B257" s="54"/>
      <c r="C257" s="56"/>
      <c r="D257" s="56"/>
      <c r="E257" s="56"/>
      <c r="F257" s="56"/>
      <c r="G257" s="56"/>
    </row>
    <row r="258" spans="1:7" ht="19.5" customHeight="1" hidden="1">
      <c r="A258" s="54"/>
      <c r="B258" s="54"/>
      <c r="C258" s="56"/>
      <c r="D258" s="56"/>
      <c r="E258" s="56"/>
      <c r="F258" s="56"/>
      <c r="G258" s="56"/>
    </row>
    <row r="259" spans="1:7" ht="19.5" customHeight="1" hidden="1">
      <c r="A259" s="54"/>
      <c r="B259" s="54"/>
      <c r="C259" s="56"/>
      <c r="D259" s="56"/>
      <c r="E259" s="56"/>
      <c r="F259" s="56"/>
      <c r="G259" s="56"/>
    </row>
    <row r="260" spans="1:7" ht="19.5" customHeight="1" hidden="1">
      <c r="A260" s="54"/>
      <c r="B260" s="54"/>
      <c r="C260" s="56"/>
      <c r="D260" s="56"/>
      <c r="E260" s="56"/>
      <c r="F260" s="56"/>
      <c r="G260" s="56"/>
    </row>
    <row r="261" spans="1:7" ht="15.75" customHeight="1">
      <c r="A261" s="16">
        <v>4221</v>
      </c>
      <c r="B261" s="54" t="s">
        <v>215</v>
      </c>
      <c r="C261" s="56"/>
      <c r="D261" s="56"/>
      <c r="E261" s="56"/>
      <c r="F261" s="56">
        <v>370</v>
      </c>
      <c r="G261" s="56"/>
    </row>
    <row r="262" spans="1:7" s="21" customFormat="1" ht="18" customHeight="1">
      <c r="A262" s="71" t="s">
        <v>186</v>
      </c>
      <c r="B262" s="72" t="s">
        <v>187</v>
      </c>
      <c r="C262" s="73">
        <f>SUBTOTAL(9,C263:C365)</f>
        <v>135635.66</v>
      </c>
      <c r="D262" s="73">
        <f>SUBTOTAL(9,D263:D365)</f>
        <v>215720.06</v>
      </c>
      <c r="E262" s="73">
        <f>E264</f>
        <v>451480.67</v>
      </c>
      <c r="F262" s="73">
        <f>SUBTOTAL(9,F263:F365)</f>
        <v>278184</v>
      </c>
      <c r="G262" s="73">
        <f>SUBTOTAL(9,G263:G365)</f>
        <v>278134</v>
      </c>
    </row>
    <row r="263" spans="1:7" ht="30" customHeight="1" hidden="1">
      <c r="A263" s="69"/>
      <c r="B263" s="1"/>
      <c r="C263" s="6"/>
      <c r="D263" s="27"/>
      <c r="E263" s="67"/>
      <c r="F263" s="67"/>
      <c r="G263" s="67"/>
    </row>
    <row r="264" spans="1:7" ht="18" customHeight="1">
      <c r="A264" s="74"/>
      <c r="B264" s="75"/>
      <c r="C264" s="76">
        <f>SUBTOTAL(9,C265:C364)</f>
        <v>135635.66</v>
      </c>
      <c r="D264" s="76">
        <f>SUBTOTAL(9,D265:D364)</f>
        <v>215720.06</v>
      </c>
      <c r="E264" s="76">
        <f>E266</f>
        <v>451480.67</v>
      </c>
      <c r="F264" s="76">
        <f>SUBTOTAL(9,F265:F364)</f>
        <v>278184</v>
      </c>
      <c r="G264" s="76">
        <f>SUBTOTAL(9,G265:G364)</f>
        <v>278134</v>
      </c>
    </row>
    <row r="265" spans="1:7" ht="30" customHeight="1" hidden="1">
      <c r="A265" s="69"/>
      <c r="B265" s="1"/>
      <c r="C265" s="6"/>
      <c r="D265" s="77"/>
      <c r="E265" s="67"/>
      <c r="F265" s="67"/>
      <c r="G265" s="67"/>
    </row>
    <row r="266" spans="1:7" ht="18" customHeight="1">
      <c r="A266" s="78" t="s">
        <v>193</v>
      </c>
      <c r="B266" s="79" t="s">
        <v>194</v>
      </c>
      <c r="C266" s="80">
        <f>SUBTOTAL(9,C267:C359)</f>
        <v>135635.66</v>
      </c>
      <c r="D266" s="80">
        <f>SUBTOTAL(9,D267:D359)</f>
        <v>215720.06</v>
      </c>
      <c r="E266" s="80">
        <f>E268+E335</f>
        <v>451480.67</v>
      </c>
      <c r="F266" s="80">
        <f>SUBTOTAL(9,F267:F359)</f>
        <v>278184</v>
      </c>
      <c r="G266" s="80">
        <f>SUBTOTAL(9,G267:G359)</f>
        <v>278134</v>
      </c>
    </row>
    <row r="267" spans="1:7" ht="30" customHeight="1" hidden="1">
      <c r="A267" s="69"/>
      <c r="B267" s="1"/>
      <c r="C267" s="6"/>
      <c r="D267" s="81"/>
      <c r="E267" s="67"/>
      <c r="F267" s="67"/>
      <c r="G267" s="67"/>
    </row>
    <row r="268" spans="1:7" ht="18" customHeight="1">
      <c r="A268" s="82" t="s">
        <v>0</v>
      </c>
      <c r="B268" s="83" t="s">
        <v>101</v>
      </c>
      <c r="C268" s="84">
        <f>SUBTOTAL(9,C269:C334)</f>
        <v>134875.65</v>
      </c>
      <c r="D268" s="84">
        <f>SUBTOTAL(9,D269:D334)</f>
        <v>203361.15</v>
      </c>
      <c r="E268" s="84">
        <f>SUBTOTAL(9,E269:E334)</f>
        <v>345189</v>
      </c>
      <c r="F268" s="84">
        <f>SUBTOTAL(9,F269:F334)</f>
        <v>263934</v>
      </c>
      <c r="G268" s="84">
        <f>SUBTOTAL(9,G269:G334)</f>
        <v>263884</v>
      </c>
    </row>
    <row r="269" spans="1:7" ht="30" customHeight="1" hidden="1">
      <c r="A269" s="69"/>
      <c r="B269" s="1"/>
      <c r="C269" s="6"/>
      <c r="D269" s="39"/>
      <c r="E269" s="67"/>
      <c r="F269" s="67"/>
      <c r="G269" s="67"/>
    </row>
    <row r="270" spans="1:7" ht="18" customHeight="1">
      <c r="A270" s="85" t="s">
        <v>4</v>
      </c>
      <c r="B270" s="86" t="s">
        <v>109</v>
      </c>
      <c r="C270" s="24">
        <f>SUBTOTAL(9,C271:C285)</f>
        <v>23538.05</v>
      </c>
      <c r="D270" s="24">
        <f>SUBTOTAL(9,D271:D285)</f>
        <v>31613.46</v>
      </c>
      <c r="E270" s="24">
        <f>SUBTOTAL(9,E271:E285)</f>
        <v>32317</v>
      </c>
      <c r="F270" s="24">
        <f>SUBTOTAL(9,F271:F285)</f>
        <v>32317</v>
      </c>
      <c r="G270" s="24">
        <f>SUBTOTAL(9,G271:G285)</f>
        <v>32317</v>
      </c>
    </row>
    <row r="271" spans="1:7" ht="22.5" customHeight="1" hidden="1">
      <c r="A271" s="69"/>
      <c r="B271" s="1"/>
      <c r="C271" s="6"/>
      <c r="D271" s="39"/>
      <c r="E271" s="39"/>
      <c r="F271" s="39"/>
      <c r="G271" s="39"/>
    </row>
    <row r="272" spans="1:7" ht="409.5" customHeight="1" hidden="1">
      <c r="A272" s="37" t="s">
        <v>17</v>
      </c>
      <c r="B272" s="87" t="s">
        <v>111</v>
      </c>
      <c r="C272" s="39">
        <f>SUBTOTAL(9,C273:C276)</f>
        <v>5610.13</v>
      </c>
      <c r="D272" s="39">
        <f>SUBTOTAL(9,D273:D276)</f>
        <v>7299.76</v>
      </c>
      <c r="E272" s="39">
        <f>SUBTOTAL(9,E273:E276)</f>
        <v>8000</v>
      </c>
      <c r="F272" s="39">
        <f>SUBTOTAL(9,F273:F276)</f>
        <v>8000</v>
      </c>
      <c r="G272" s="39">
        <f>SUBTOTAL(9,G273:G276)</f>
        <v>8000</v>
      </c>
    </row>
    <row r="273" spans="1:7" ht="30" customHeight="1" hidden="1">
      <c r="A273" s="69"/>
      <c r="B273" s="1"/>
      <c r="C273" s="6"/>
      <c r="D273" s="88"/>
      <c r="E273" s="67"/>
      <c r="F273" s="67"/>
      <c r="G273" s="67"/>
    </row>
    <row r="274" spans="1:7" ht="15" customHeight="1">
      <c r="A274" s="16" t="s">
        <v>38</v>
      </c>
      <c r="B274" s="54" t="s">
        <v>132</v>
      </c>
      <c r="C274" s="3">
        <v>1123.03</v>
      </c>
      <c r="D274" s="3">
        <v>1327.23</v>
      </c>
      <c r="E274" s="3">
        <v>2500</v>
      </c>
      <c r="F274" s="56">
        <v>2500</v>
      </c>
      <c r="G274" s="56">
        <v>2500</v>
      </c>
    </row>
    <row r="275" spans="1:7" ht="15" customHeight="1">
      <c r="A275" s="16" t="s">
        <v>39</v>
      </c>
      <c r="B275" s="54" t="s">
        <v>117</v>
      </c>
      <c r="C275" s="3">
        <v>4487.1</v>
      </c>
      <c r="D275" s="3">
        <v>5972.53</v>
      </c>
      <c r="E275" s="3">
        <v>5500</v>
      </c>
      <c r="F275" s="56">
        <v>5500</v>
      </c>
      <c r="G275" s="56">
        <v>5500</v>
      </c>
    </row>
    <row r="276" spans="1:7" ht="15" hidden="1">
      <c r="A276" s="54"/>
      <c r="B276" s="54"/>
      <c r="C276" s="3"/>
      <c r="D276" s="3"/>
      <c r="E276" s="3"/>
      <c r="F276" s="56"/>
      <c r="G276" s="56"/>
    </row>
    <row r="277" spans="1:7" ht="409.5" customHeight="1" hidden="1">
      <c r="A277" s="37" t="s">
        <v>18</v>
      </c>
      <c r="B277" s="87" t="s">
        <v>115</v>
      </c>
      <c r="C277" s="39">
        <f>SUBTOTAL(9,C278:C280)</f>
        <v>17096.42</v>
      </c>
      <c r="D277" s="39">
        <f>SUBTOTAL(9,D278:D280)</f>
        <v>21327.44</v>
      </c>
      <c r="E277" s="39">
        <f>SUBTOTAL(9,E278:E280)</f>
        <v>21327</v>
      </c>
      <c r="F277" s="91">
        <f>SUBTOTAL(9,F278:F280)</f>
        <v>21327</v>
      </c>
      <c r="G277" s="91">
        <f>SUBTOTAL(9,G278:G280)</f>
        <v>21327</v>
      </c>
    </row>
    <row r="278" spans="1:7" ht="30" customHeight="1" hidden="1">
      <c r="A278" s="16"/>
      <c r="B278" s="54"/>
      <c r="C278" s="3"/>
      <c r="D278" s="53"/>
      <c r="E278" s="3"/>
      <c r="F278" s="56"/>
      <c r="G278" s="56"/>
    </row>
    <row r="279" spans="1:7" ht="15" customHeight="1">
      <c r="A279" s="16" t="s">
        <v>41</v>
      </c>
      <c r="B279" s="54" t="s">
        <v>115</v>
      </c>
      <c r="C279" s="3">
        <v>17096.42</v>
      </c>
      <c r="D279" s="3">
        <v>21327.44</v>
      </c>
      <c r="E279" s="3">
        <v>21327</v>
      </c>
      <c r="F279" s="56">
        <v>21327</v>
      </c>
      <c r="G279" s="56">
        <v>21327</v>
      </c>
    </row>
    <row r="280" spans="1:7" ht="15" hidden="1">
      <c r="A280" s="54"/>
      <c r="B280" s="54"/>
      <c r="C280" s="3"/>
      <c r="D280" s="3"/>
      <c r="E280" s="3"/>
      <c r="F280" s="56"/>
      <c r="G280" s="56"/>
    </row>
    <row r="281" spans="1:7" ht="409.5" customHeight="1" hidden="1">
      <c r="A281" s="37" t="s">
        <v>19</v>
      </c>
      <c r="B281" s="87" t="s">
        <v>127</v>
      </c>
      <c r="C281" s="39">
        <f>SUBTOTAL(9,C282:C284)</f>
        <v>831.5</v>
      </c>
      <c r="D281" s="39">
        <f>SUBTOTAL(9,D282:D284)</f>
        <v>2986.26</v>
      </c>
      <c r="E281" s="39">
        <f>SUBTOTAL(9,E282:E284)</f>
        <v>2990</v>
      </c>
      <c r="F281" s="91">
        <f>SUBTOTAL(9,F282:F284)</f>
        <v>2990</v>
      </c>
      <c r="G281" s="91">
        <f>SUBTOTAL(9,G282:G284)</f>
        <v>2990</v>
      </c>
    </row>
    <row r="282" spans="1:7" ht="30" customHeight="1" hidden="1">
      <c r="A282" s="16"/>
      <c r="B282" s="54"/>
      <c r="C282" s="3"/>
      <c r="D282" s="53"/>
      <c r="E282" s="3"/>
      <c r="F282" s="56"/>
      <c r="G282" s="56"/>
    </row>
    <row r="283" spans="1:7" ht="15" customHeight="1">
      <c r="A283" s="16" t="s">
        <v>42</v>
      </c>
      <c r="B283" s="54" t="s">
        <v>135</v>
      </c>
      <c r="C283" s="3">
        <v>831.5</v>
      </c>
      <c r="D283" s="3">
        <v>2986.26</v>
      </c>
      <c r="E283" s="3">
        <v>2990</v>
      </c>
      <c r="F283" s="56">
        <v>2990</v>
      </c>
      <c r="G283" s="56">
        <v>2990</v>
      </c>
    </row>
    <row r="284" spans="1:7" ht="15" hidden="1">
      <c r="A284" s="1"/>
      <c r="B284" s="1"/>
      <c r="C284" s="6"/>
      <c r="D284" s="3"/>
      <c r="E284" s="3"/>
      <c r="F284" s="3"/>
      <c r="G284" s="3"/>
    </row>
    <row r="285" spans="1:7" ht="15" hidden="1">
      <c r="A285" s="1"/>
      <c r="B285" s="1"/>
      <c r="C285" s="6"/>
      <c r="D285" s="6"/>
      <c r="E285" s="67"/>
      <c r="F285" s="67"/>
      <c r="G285" s="67"/>
    </row>
    <row r="286" spans="1:7" ht="18" customHeight="1">
      <c r="A286" s="85" t="s">
        <v>5</v>
      </c>
      <c r="B286" s="86" t="s">
        <v>103</v>
      </c>
      <c r="C286" s="24">
        <f>SUBTOTAL(9,C287:C325)</f>
        <v>109475.42000000001</v>
      </c>
      <c r="D286" s="24">
        <f>SUBTOTAL(9,D287:D325)</f>
        <v>169743.58000000002</v>
      </c>
      <c r="E286" s="24">
        <f>SUBTOTAL(9,E287:E325)</f>
        <v>310857</v>
      </c>
      <c r="F286" s="24">
        <f>SUBTOTAL(9,F287:F325)</f>
        <v>229602</v>
      </c>
      <c r="G286" s="24">
        <f>SUBTOTAL(9,G287:G325)</f>
        <v>229552</v>
      </c>
    </row>
    <row r="287" spans="1:7" ht="22.5" customHeight="1" hidden="1">
      <c r="A287" s="69"/>
      <c r="B287" s="1"/>
      <c r="C287" s="6"/>
      <c r="D287" s="39"/>
      <c r="E287" s="39"/>
      <c r="F287" s="39"/>
      <c r="G287" s="39"/>
    </row>
    <row r="288" spans="1:7" ht="409.5" customHeight="1" hidden="1">
      <c r="A288" s="37" t="s">
        <v>20</v>
      </c>
      <c r="B288" s="87" t="s">
        <v>145</v>
      </c>
      <c r="C288" s="39">
        <f>SUBTOTAL(9,C289:C293)</f>
        <v>216.21</v>
      </c>
      <c r="D288" s="39">
        <f>SUBTOTAL(9,D289:D293)</f>
        <v>14136.14</v>
      </c>
      <c r="E288" s="39">
        <f>SUBTOTAL(9,E289:E293)</f>
        <v>19936</v>
      </c>
      <c r="F288" s="39">
        <f>SUBTOTAL(9,F289:F293)</f>
        <v>19936</v>
      </c>
      <c r="G288" s="39">
        <f>SUBTOTAL(9,G289:G293)</f>
        <v>19936</v>
      </c>
    </row>
    <row r="289" spans="1:7" ht="30" customHeight="1" hidden="1">
      <c r="A289" s="69"/>
      <c r="B289" s="1"/>
      <c r="C289" s="6"/>
      <c r="D289" s="88"/>
      <c r="E289" s="67"/>
      <c r="F289" s="67"/>
      <c r="G289" s="67"/>
    </row>
    <row r="290" spans="1:7" ht="15" customHeight="1">
      <c r="A290" s="16" t="s">
        <v>43</v>
      </c>
      <c r="B290" s="54" t="s">
        <v>128</v>
      </c>
      <c r="C290" s="3">
        <v>216.21</v>
      </c>
      <c r="D290" s="3">
        <v>7000</v>
      </c>
      <c r="E290" s="3">
        <v>8800</v>
      </c>
      <c r="F290" s="56">
        <v>8800</v>
      </c>
      <c r="G290" s="56">
        <v>8800</v>
      </c>
    </row>
    <row r="291" spans="1:7" ht="15" customHeight="1">
      <c r="A291" s="16" t="s">
        <v>45</v>
      </c>
      <c r="B291" s="54" t="s">
        <v>148</v>
      </c>
      <c r="C291" s="3">
        <v>0</v>
      </c>
      <c r="D291" s="3">
        <v>6636.14</v>
      </c>
      <c r="E291" s="3">
        <v>10636</v>
      </c>
      <c r="F291" s="56">
        <v>10636</v>
      </c>
      <c r="G291" s="56">
        <v>10636</v>
      </c>
    </row>
    <row r="292" spans="1:7" ht="15" customHeight="1">
      <c r="A292" s="16" t="s">
        <v>46</v>
      </c>
      <c r="B292" s="54" t="s">
        <v>150</v>
      </c>
      <c r="C292" s="3">
        <v>0</v>
      </c>
      <c r="D292" s="3">
        <v>500</v>
      </c>
      <c r="E292" s="3">
        <v>500</v>
      </c>
      <c r="F292" s="56">
        <v>500</v>
      </c>
      <c r="G292" s="56">
        <v>500</v>
      </c>
    </row>
    <row r="293" spans="1:7" ht="15" hidden="1">
      <c r="A293" s="54"/>
      <c r="B293" s="54"/>
      <c r="C293" s="3"/>
      <c r="D293" s="3"/>
      <c r="E293" s="3"/>
      <c r="F293" s="56"/>
      <c r="G293" s="56"/>
    </row>
    <row r="294" spans="1:7" ht="409.5" customHeight="1" hidden="1">
      <c r="A294" s="37" t="s">
        <v>21</v>
      </c>
      <c r="B294" s="87" t="s">
        <v>122</v>
      </c>
      <c r="C294" s="39">
        <f>SUBTOTAL(9,C295:C302)</f>
        <v>48465.83</v>
      </c>
      <c r="D294" s="39">
        <f>SUBTOTAL(9,D295:D302)</f>
        <v>60663.37</v>
      </c>
      <c r="E294" s="39">
        <f>SUBTOTAL(9,E295:E302)</f>
        <v>66366</v>
      </c>
      <c r="F294" s="91">
        <f>SUBTOTAL(9,F295:F302)</f>
        <v>66266</v>
      </c>
      <c r="G294" s="91">
        <f>SUBTOTAL(9,G295:G302)</f>
        <v>66216</v>
      </c>
    </row>
    <row r="295" spans="1:7" ht="30" customHeight="1" hidden="1">
      <c r="A295" s="16"/>
      <c r="B295" s="54"/>
      <c r="C295" s="3"/>
      <c r="D295" s="53"/>
      <c r="E295" s="3"/>
      <c r="F295" s="56"/>
      <c r="G295" s="56"/>
    </row>
    <row r="296" spans="1:7" ht="15" customHeight="1">
      <c r="A296" s="16" t="s">
        <v>47</v>
      </c>
      <c r="B296" s="54" t="s">
        <v>137</v>
      </c>
      <c r="C296" s="3">
        <v>6030.25</v>
      </c>
      <c r="D296" s="3">
        <v>3981.68</v>
      </c>
      <c r="E296" s="3">
        <v>9000</v>
      </c>
      <c r="F296" s="56">
        <v>9100</v>
      </c>
      <c r="G296" s="56">
        <v>9100</v>
      </c>
    </row>
    <row r="297" spans="1:7" ht="15" customHeight="1">
      <c r="A297" s="16" t="s">
        <v>48</v>
      </c>
      <c r="B297" s="54" t="s">
        <v>107</v>
      </c>
      <c r="C297" s="3">
        <v>0</v>
      </c>
      <c r="D297" s="3">
        <v>5200</v>
      </c>
      <c r="E297" s="3">
        <v>5200</v>
      </c>
      <c r="F297" s="56">
        <v>5200</v>
      </c>
      <c r="G297" s="56">
        <v>5200</v>
      </c>
    </row>
    <row r="298" spans="1:7" ht="15" customHeight="1">
      <c r="A298" s="16" t="s">
        <v>49</v>
      </c>
      <c r="B298" s="54" t="s">
        <v>89</v>
      </c>
      <c r="C298" s="3">
        <v>38092.45</v>
      </c>
      <c r="D298" s="3">
        <v>45000</v>
      </c>
      <c r="E298" s="3">
        <v>45000</v>
      </c>
      <c r="F298" s="56">
        <v>45000</v>
      </c>
      <c r="G298" s="56">
        <v>45000</v>
      </c>
    </row>
    <row r="299" spans="1:7" ht="15" customHeight="1">
      <c r="A299" s="16" t="s">
        <v>50</v>
      </c>
      <c r="B299" s="54" t="s">
        <v>167</v>
      </c>
      <c r="C299" s="3">
        <v>2946.55</v>
      </c>
      <c r="D299" s="3">
        <v>2654.46</v>
      </c>
      <c r="E299" s="3">
        <v>3336</v>
      </c>
      <c r="F299" s="56">
        <v>2966</v>
      </c>
      <c r="G299" s="56">
        <v>2916</v>
      </c>
    </row>
    <row r="300" spans="1:7" ht="15" customHeight="1">
      <c r="A300" s="16" t="s">
        <v>51</v>
      </c>
      <c r="B300" s="54" t="s">
        <v>114</v>
      </c>
      <c r="C300" s="3">
        <v>655.53</v>
      </c>
      <c r="D300" s="3">
        <v>2500</v>
      </c>
      <c r="E300" s="3">
        <v>2500</v>
      </c>
      <c r="F300" s="56">
        <v>2500</v>
      </c>
      <c r="G300" s="56">
        <v>2500</v>
      </c>
    </row>
    <row r="301" spans="1:7" ht="15" customHeight="1">
      <c r="A301" s="16" t="s">
        <v>52</v>
      </c>
      <c r="B301" s="54" t="s">
        <v>154</v>
      </c>
      <c r="C301" s="3">
        <v>741.05</v>
      </c>
      <c r="D301" s="3">
        <v>1327.23</v>
      </c>
      <c r="E301" s="3">
        <v>1330</v>
      </c>
      <c r="F301" s="56">
        <v>1500</v>
      </c>
      <c r="G301" s="56">
        <v>1500</v>
      </c>
    </row>
    <row r="302" spans="1:7" ht="15" hidden="1">
      <c r="A302" s="54"/>
      <c r="B302" s="54"/>
      <c r="C302" s="3"/>
      <c r="D302" s="3"/>
      <c r="E302" s="3"/>
      <c r="F302" s="56"/>
      <c r="G302" s="56"/>
    </row>
    <row r="303" spans="1:7" ht="409.5" customHeight="1" hidden="1">
      <c r="A303" s="37" t="s">
        <v>22</v>
      </c>
      <c r="B303" s="87" t="s">
        <v>97</v>
      </c>
      <c r="C303" s="39">
        <f>SUBTOTAL(9,C304:C314)</f>
        <v>57340.42999999999</v>
      </c>
      <c r="D303" s="39">
        <f>SUBTOTAL(9,D304:D314)</f>
        <v>82316.84</v>
      </c>
      <c r="E303" s="39">
        <f>SUBTOTAL(9,E304:E314)</f>
        <v>200425</v>
      </c>
      <c r="F303" s="91">
        <f>SUBTOTAL(9,F304:F314)</f>
        <v>125870</v>
      </c>
      <c r="G303" s="91">
        <f>SUBTOTAL(9,G304:G314)</f>
        <v>125870</v>
      </c>
    </row>
    <row r="304" spans="1:7" ht="30" customHeight="1" hidden="1">
      <c r="A304" s="16"/>
      <c r="B304" s="54"/>
      <c r="C304" s="3"/>
      <c r="D304" s="53"/>
      <c r="E304" s="3"/>
      <c r="F304" s="56"/>
      <c r="G304" s="56"/>
    </row>
    <row r="305" spans="1:7" ht="15" customHeight="1">
      <c r="A305" s="16" t="s">
        <v>53</v>
      </c>
      <c r="B305" s="54" t="s">
        <v>149</v>
      </c>
      <c r="C305" s="3">
        <v>2819.99</v>
      </c>
      <c r="D305" s="3">
        <v>3000</v>
      </c>
      <c r="E305" s="3">
        <v>4000</v>
      </c>
      <c r="F305" s="56">
        <v>4000</v>
      </c>
      <c r="G305" s="56">
        <v>4000</v>
      </c>
    </row>
    <row r="306" spans="1:7" ht="15" customHeight="1">
      <c r="A306" s="16" t="s">
        <v>54</v>
      </c>
      <c r="B306" s="54" t="s">
        <v>156</v>
      </c>
      <c r="C306" s="3">
        <v>11289.3</v>
      </c>
      <c r="D306" s="3">
        <v>15000</v>
      </c>
      <c r="E306" s="3">
        <v>59505</v>
      </c>
      <c r="F306" s="56">
        <v>15000</v>
      </c>
      <c r="G306" s="56">
        <v>15000</v>
      </c>
    </row>
    <row r="307" spans="1:7" ht="15" customHeight="1">
      <c r="A307" s="16" t="s">
        <v>55</v>
      </c>
      <c r="B307" s="54" t="s">
        <v>147</v>
      </c>
      <c r="C307" s="3">
        <v>14002.19</v>
      </c>
      <c r="D307" s="3">
        <v>6636.14</v>
      </c>
      <c r="E307" s="3">
        <v>21581</v>
      </c>
      <c r="F307" s="56">
        <v>21581</v>
      </c>
      <c r="G307" s="56">
        <v>21581</v>
      </c>
    </row>
    <row r="308" spans="1:7" ht="15" customHeight="1">
      <c r="A308" s="16" t="s">
        <v>56</v>
      </c>
      <c r="B308" s="54" t="s">
        <v>95</v>
      </c>
      <c r="C308" s="3">
        <v>2306.95</v>
      </c>
      <c r="D308" s="3">
        <v>4000</v>
      </c>
      <c r="E308" s="3">
        <v>4000</v>
      </c>
      <c r="F308" s="56">
        <v>4000</v>
      </c>
      <c r="G308" s="56">
        <v>4000</v>
      </c>
    </row>
    <row r="309" spans="1:7" ht="15" customHeight="1">
      <c r="A309" s="16">
        <v>3235</v>
      </c>
      <c r="B309" s="54" t="s">
        <v>178</v>
      </c>
      <c r="C309" s="3">
        <v>122.19</v>
      </c>
      <c r="D309" s="3">
        <v>0</v>
      </c>
      <c r="E309" s="3">
        <v>0</v>
      </c>
      <c r="F309" s="56">
        <v>0</v>
      </c>
      <c r="G309" s="56">
        <v>0</v>
      </c>
    </row>
    <row r="310" spans="1:7" ht="15" customHeight="1">
      <c r="A310" s="16" t="s">
        <v>57</v>
      </c>
      <c r="B310" s="54" t="s">
        <v>124</v>
      </c>
      <c r="C310" s="3">
        <v>812.26</v>
      </c>
      <c r="D310" s="3">
        <v>2000</v>
      </c>
      <c r="E310" s="3">
        <v>2000</v>
      </c>
      <c r="F310" s="56">
        <v>2000</v>
      </c>
      <c r="G310" s="56">
        <v>2000</v>
      </c>
    </row>
    <row r="311" spans="1:7" ht="15" customHeight="1">
      <c r="A311" s="16" t="s">
        <v>58</v>
      </c>
      <c r="B311" s="54" t="s">
        <v>118</v>
      </c>
      <c r="C311" s="3">
        <v>3294.68</v>
      </c>
      <c r="D311" s="3">
        <v>11500</v>
      </c>
      <c r="E311" s="3">
        <v>21400</v>
      </c>
      <c r="F311" s="56">
        <v>21400</v>
      </c>
      <c r="G311" s="56">
        <v>21400</v>
      </c>
    </row>
    <row r="312" spans="1:7" ht="15" customHeight="1">
      <c r="A312" s="16" t="s">
        <v>59</v>
      </c>
      <c r="B312" s="54" t="s">
        <v>123</v>
      </c>
      <c r="C312" s="3">
        <v>3101.71</v>
      </c>
      <c r="D312" s="3">
        <v>5000</v>
      </c>
      <c r="E312" s="3">
        <v>36050</v>
      </c>
      <c r="F312" s="56">
        <v>5000</v>
      </c>
      <c r="G312" s="56">
        <v>5000</v>
      </c>
    </row>
    <row r="313" spans="1:7" ht="15" customHeight="1">
      <c r="A313" s="16" t="s">
        <v>60</v>
      </c>
      <c r="B313" s="54" t="s">
        <v>90</v>
      </c>
      <c r="C313" s="3">
        <v>19591.16</v>
      </c>
      <c r="D313" s="3">
        <v>35180.7</v>
      </c>
      <c r="E313" s="3">
        <v>51889</v>
      </c>
      <c r="F313" s="56">
        <v>52889</v>
      </c>
      <c r="G313" s="56">
        <v>52889</v>
      </c>
    </row>
    <row r="314" spans="1:7" ht="15" hidden="1">
      <c r="A314" s="54"/>
      <c r="B314" s="54"/>
      <c r="C314" s="3"/>
      <c r="D314" s="3"/>
      <c r="E314" s="3"/>
      <c r="F314" s="56"/>
      <c r="G314" s="56"/>
    </row>
    <row r="315" spans="1:7" ht="409.5" customHeight="1" hidden="1">
      <c r="A315" s="37" t="s">
        <v>23</v>
      </c>
      <c r="B315" s="87" t="s">
        <v>129</v>
      </c>
      <c r="C315" s="39">
        <f>SUBTOTAL(9,C316:C324)</f>
        <v>3452.95</v>
      </c>
      <c r="D315" s="39">
        <f>SUBTOTAL(9,D316:D324)</f>
        <v>12627.23</v>
      </c>
      <c r="E315" s="39">
        <f>SUBTOTAL(9,E316:E324)</f>
        <v>24130</v>
      </c>
      <c r="F315" s="91">
        <f>SUBTOTAL(9,F316:F324)</f>
        <v>17530</v>
      </c>
      <c r="G315" s="91">
        <f>SUBTOTAL(9,G316:G324)</f>
        <v>17530</v>
      </c>
    </row>
    <row r="316" spans="1:7" ht="30" customHeight="1" hidden="1">
      <c r="A316" s="16"/>
      <c r="B316" s="54"/>
      <c r="C316" s="3"/>
      <c r="D316" s="53"/>
      <c r="E316" s="3"/>
      <c r="F316" s="56"/>
      <c r="G316" s="56"/>
    </row>
    <row r="317" spans="1:7" ht="16.5" customHeight="1">
      <c r="A317" s="16">
        <v>3241</v>
      </c>
      <c r="B317" s="54" t="s">
        <v>212</v>
      </c>
      <c r="C317" s="3">
        <v>0</v>
      </c>
      <c r="D317" s="137">
        <v>0</v>
      </c>
      <c r="E317" s="3">
        <v>4900</v>
      </c>
      <c r="F317" s="56">
        <v>4900</v>
      </c>
      <c r="G317" s="56">
        <v>4900</v>
      </c>
    </row>
    <row r="318" spans="1:7" ht="15" customHeight="1">
      <c r="A318" s="16" t="s">
        <v>61</v>
      </c>
      <c r="B318" s="54" t="s">
        <v>173</v>
      </c>
      <c r="C318" s="3">
        <v>917.67</v>
      </c>
      <c r="D318" s="3">
        <v>4000</v>
      </c>
      <c r="E318" s="3">
        <v>4000</v>
      </c>
      <c r="F318" s="56">
        <v>4000</v>
      </c>
      <c r="G318" s="56">
        <v>4000</v>
      </c>
    </row>
    <row r="319" spans="1:7" ht="15" customHeight="1">
      <c r="A319" s="16" t="s">
        <v>62</v>
      </c>
      <c r="B319" s="54" t="s">
        <v>98</v>
      </c>
      <c r="C319" s="3">
        <v>232.16</v>
      </c>
      <c r="D319" s="3">
        <v>2500</v>
      </c>
      <c r="E319" s="3">
        <v>2500</v>
      </c>
      <c r="F319" s="56">
        <v>2500</v>
      </c>
      <c r="G319" s="56">
        <v>2500</v>
      </c>
    </row>
    <row r="320" spans="1:7" ht="15" customHeight="1">
      <c r="A320" s="16" t="s">
        <v>63</v>
      </c>
      <c r="B320" s="54" t="s">
        <v>92</v>
      </c>
      <c r="C320" s="3">
        <v>1185.41</v>
      </c>
      <c r="D320" s="3">
        <v>2500</v>
      </c>
      <c r="E320" s="3">
        <v>9100</v>
      </c>
      <c r="F320" s="56">
        <v>2500</v>
      </c>
      <c r="G320" s="56">
        <v>2500</v>
      </c>
    </row>
    <row r="321" spans="1:7" ht="15" customHeight="1">
      <c r="A321" s="16" t="s">
        <v>64</v>
      </c>
      <c r="B321" s="54" t="s">
        <v>125</v>
      </c>
      <c r="C321" s="3">
        <v>0</v>
      </c>
      <c r="D321" s="3">
        <v>2000</v>
      </c>
      <c r="E321" s="3">
        <v>2000</v>
      </c>
      <c r="F321" s="56">
        <v>2000</v>
      </c>
      <c r="G321" s="56">
        <v>2000</v>
      </c>
    </row>
    <row r="322" spans="1:7" ht="15" customHeight="1">
      <c r="A322" s="16" t="s">
        <v>65</v>
      </c>
      <c r="B322" s="54" t="s">
        <v>104</v>
      </c>
      <c r="C322" s="3">
        <v>276.71</v>
      </c>
      <c r="D322" s="3">
        <v>300</v>
      </c>
      <c r="E322" s="3">
        <v>300</v>
      </c>
      <c r="F322" s="56">
        <v>300</v>
      </c>
      <c r="G322" s="56">
        <v>300</v>
      </c>
    </row>
    <row r="323" spans="1:7" ht="15" customHeight="1">
      <c r="A323" s="16" t="s">
        <v>66</v>
      </c>
      <c r="B323" s="54" t="s">
        <v>129</v>
      </c>
      <c r="C323" s="3">
        <v>841</v>
      </c>
      <c r="D323" s="3">
        <v>1327.23</v>
      </c>
      <c r="E323" s="3">
        <v>1330</v>
      </c>
      <c r="F323" s="56">
        <v>1330</v>
      </c>
      <c r="G323" s="56">
        <v>1330</v>
      </c>
    </row>
    <row r="324" spans="1:7" ht="15" hidden="1">
      <c r="A324" s="1"/>
      <c r="B324" s="1"/>
      <c r="C324" s="6"/>
      <c r="D324" s="3"/>
      <c r="E324" s="3"/>
      <c r="F324" s="3"/>
      <c r="G324" s="3"/>
    </row>
    <row r="325" spans="1:7" ht="15" hidden="1">
      <c r="A325" s="1"/>
      <c r="B325" s="1"/>
      <c r="C325" s="6"/>
      <c r="D325" s="6"/>
      <c r="E325" s="67"/>
      <c r="F325" s="67"/>
      <c r="G325" s="67"/>
    </row>
    <row r="326" spans="1:7" ht="18" customHeight="1">
      <c r="A326" s="85" t="s">
        <v>6</v>
      </c>
      <c r="B326" s="86" t="s">
        <v>102</v>
      </c>
      <c r="C326" s="24">
        <f>SUBTOTAL(9,C327:C333)</f>
        <v>1862.1799999999998</v>
      </c>
      <c r="D326" s="24">
        <f>SUBTOTAL(9,D327:D333)</f>
        <v>2004.11</v>
      </c>
      <c r="E326" s="24">
        <f>SUBTOTAL(9,E327:E333)</f>
        <v>2015</v>
      </c>
      <c r="F326" s="24">
        <f>SUBTOTAL(9,F327:F333)</f>
        <v>2015</v>
      </c>
      <c r="G326" s="24">
        <f>SUBTOTAL(9,G327:G333)</f>
        <v>2015</v>
      </c>
    </row>
    <row r="327" spans="1:7" ht="22.5" customHeight="1" hidden="1">
      <c r="A327" s="69"/>
      <c r="B327" s="1"/>
      <c r="C327" s="6"/>
      <c r="D327" s="39"/>
      <c r="E327" s="39"/>
      <c r="F327" s="39"/>
      <c r="G327" s="39"/>
    </row>
    <row r="328" spans="1:7" ht="409.5" customHeight="1" hidden="1">
      <c r="A328" s="37" t="s">
        <v>24</v>
      </c>
      <c r="B328" s="87" t="s">
        <v>112</v>
      </c>
      <c r="C328" s="39">
        <f>SUBTOTAL(9,C329:C332)</f>
        <v>1862.1799999999998</v>
      </c>
      <c r="D328" s="39">
        <f>SUBTOTAL(9,D329:D332)</f>
        <v>2004.11</v>
      </c>
      <c r="E328" s="39">
        <f>SUBTOTAL(9,E329:E332)</f>
        <v>2015</v>
      </c>
      <c r="F328" s="39">
        <f>SUBTOTAL(9,F329:F332)</f>
        <v>2015</v>
      </c>
      <c r="G328" s="39">
        <f>SUBTOTAL(9,G329:G332)</f>
        <v>2015</v>
      </c>
    </row>
    <row r="329" spans="1:7" ht="30" customHeight="1" hidden="1">
      <c r="A329" s="69"/>
      <c r="B329" s="1"/>
      <c r="C329" s="6"/>
      <c r="D329" s="88"/>
      <c r="E329" s="67"/>
      <c r="F329" s="67"/>
      <c r="G329" s="67"/>
    </row>
    <row r="330" spans="1:7" ht="15" customHeight="1">
      <c r="A330" s="16" t="s">
        <v>67</v>
      </c>
      <c r="B330" s="54" t="s">
        <v>134</v>
      </c>
      <c r="C330" s="3">
        <v>1859.12</v>
      </c>
      <c r="D330" s="3">
        <v>1990.84</v>
      </c>
      <c r="E330" s="3">
        <v>2000</v>
      </c>
      <c r="F330" s="56">
        <v>2000</v>
      </c>
      <c r="G330" s="56">
        <v>2000</v>
      </c>
    </row>
    <row r="331" spans="1:7" ht="15" customHeight="1">
      <c r="A331" s="16" t="s">
        <v>68</v>
      </c>
      <c r="B331" s="54" t="s">
        <v>171</v>
      </c>
      <c r="C331" s="3">
        <v>3.06</v>
      </c>
      <c r="D331" s="3">
        <v>13.27</v>
      </c>
      <c r="E331" s="3">
        <v>15</v>
      </c>
      <c r="F331" s="56">
        <v>15</v>
      </c>
      <c r="G331" s="56">
        <v>15</v>
      </c>
    </row>
    <row r="332" spans="1:7" ht="15" hidden="1">
      <c r="A332" s="1"/>
      <c r="B332" s="1"/>
      <c r="C332" s="6"/>
      <c r="D332" s="3"/>
      <c r="E332" s="3"/>
      <c r="F332" s="3"/>
      <c r="G332" s="3"/>
    </row>
    <row r="333" spans="1:7" ht="15" hidden="1">
      <c r="A333" s="1"/>
      <c r="B333" s="1"/>
      <c r="C333" s="6"/>
      <c r="D333" s="6"/>
      <c r="E333" s="67"/>
      <c r="F333" s="67"/>
      <c r="G333" s="67"/>
    </row>
    <row r="334" spans="1:7" ht="19.5" customHeight="1" hidden="1">
      <c r="A334" s="1"/>
      <c r="B334" s="1"/>
      <c r="C334" s="6"/>
      <c r="D334" s="6"/>
      <c r="E334" s="67"/>
      <c r="F334" s="67"/>
      <c r="G334" s="67"/>
    </row>
    <row r="335" spans="1:7" ht="18" customHeight="1">
      <c r="A335" s="82" t="s">
        <v>1</v>
      </c>
      <c r="B335" s="83" t="s">
        <v>131</v>
      </c>
      <c r="C335" s="84">
        <f>SUBTOTAL(9,C336:C358)</f>
        <v>760.01</v>
      </c>
      <c r="D335" s="84">
        <f>SUBTOTAL(9,D336:D358)</f>
        <v>12358.91</v>
      </c>
      <c r="E335" s="84">
        <f>SUBTOTAL(9,E336:E358)</f>
        <v>106291.67</v>
      </c>
      <c r="F335" s="84">
        <f>SUBTOTAL(9,F336:F358)</f>
        <v>14250</v>
      </c>
      <c r="G335" s="84">
        <f>SUBTOTAL(9,G336:G358)</f>
        <v>14250</v>
      </c>
    </row>
    <row r="336" spans="1:7" ht="30" customHeight="1" hidden="1">
      <c r="A336" s="69"/>
      <c r="B336" s="1"/>
      <c r="C336" s="6"/>
      <c r="D336" s="39"/>
      <c r="E336" s="67"/>
      <c r="F336" s="67"/>
      <c r="G336" s="67"/>
    </row>
    <row r="337" spans="1:7" ht="18" customHeight="1">
      <c r="A337" s="85" t="s">
        <v>8</v>
      </c>
      <c r="B337" s="86" t="s">
        <v>140</v>
      </c>
      <c r="C337" s="24">
        <f>SUBTOTAL(9,C338:C343)</f>
        <v>0</v>
      </c>
      <c r="D337" s="24">
        <f>SUBTOTAL(9,D338:D343)</f>
        <v>550</v>
      </c>
      <c r="E337" s="24">
        <f>SUBTOTAL(9,E338:E343)</f>
        <v>550</v>
      </c>
      <c r="F337" s="24">
        <f>SUBTOTAL(9,F338:F343)</f>
        <v>550</v>
      </c>
      <c r="G337" s="24">
        <f>SUBTOTAL(9,G338:G343)</f>
        <v>550</v>
      </c>
    </row>
    <row r="338" spans="1:7" ht="22.5" customHeight="1" hidden="1">
      <c r="A338" s="69"/>
      <c r="B338" s="1"/>
      <c r="C338" s="6"/>
      <c r="D338" s="39"/>
      <c r="E338" s="39"/>
      <c r="F338" s="39"/>
      <c r="G338" s="39"/>
    </row>
    <row r="339" spans="1:7" ht="409.5" customHeight="1" hidden="1">
      <c r="A339" s="37" t="s">
        <v>26</v>
      </c>
      <c r="B339" s="87" t="s">
        <v>110</v>
      </c>
      <c r="C339" s="39">
        <f>SUBTOTAL(9,C340:C342)</f>
        <v>0</v>
      </c>
      <c r="D339" s="39">
        <f>SUBTOTAL(9,D340:D342)</f>
        <v>550</v>
      </c>
      <c r="E339" s="39">
        <f>SUBTOTAL(9,E340:E342)</f>
        <v>550</v>
      </c>
      <c r="F339" s="39">
        <f>SUBTOTAL(9,F340:F342)</f>
        <v>550</v>
      </c>
      <c r="G339" s="39">
        <f>SUBTOTAL(9,G340:G342)</f>
        <v>550</v>
      </c>
    </row>
    <row r="340" spans="1:7" ht="30" customHeight="1" hidden="1">
      <c r="A340" s="69"/>
      <c r="B340" s="1"/>
      <c r="C340" s="6"/>
      <c r="D340" s="88"/>
      <c r="E340" s="67"/>
      <c r="F340" s="67"/>
      <c r="G340" s="67"/>
    </row>
    <row r="341" spans="1:7" ht="15" customHeight="1">
      <c r="A341" s="16" t="s">
        <v>70</v>
      </c>
      <c r="B341" s="54" t="s">
        <v>88</v>
      </c>
      <c r="C341" s="3">
        <v>0</v>
      </c>
      <c r="D341" s="3">
        <v>550</v>
      </c>
      <c r="E341" s="3">
        <v>550</v>
      </c>
      <c r="F341" s="56">
        <v>550</v>
      </c>
      <c r="G341" s="56">
        <v>550</v>
      </c>
    </row>
    <row r="342" spans="1:7" ht="15" hidden="1">
      <c r="A342" s="1"/>
      <c r="B342" s="1"/>
      <c r="C342" s="6"/>
      <c r="D342" s="3"/>
      <c r="E342" s="3"/>
      <c r="F342" s="3"/>
      <c r="G342" s="3"/>
    </row>
    <row r="343" spans="1:7" ht="15" hidden="1">
      <c r="A343" s="1"/>
      <c r="B343" s="1"/>
      <c r="C343" s="6"/>
      <c r="D343" s="6"/>
      <c r="E343" s="67"/>
      <c r="F343" s="67"/>
      <c r="G343" s="67"/>
    </row>
    <row r="344" spans="1:7" ht="18" customHeight="1">
      <c r="A344" s="85" t="s">
        <v>9</v>
      </c>
      <c r="B344" s="86" t="s">
        <v>138</v>
      </c>
      <c r="C344" s="24">
        <f>SUBTOTAL(9,C345:C357)</f>
        <v>760.01</v>
      </c>
      <c r="D344" s="24">
        <f>SUBTOTAL(9,D345:D357)</f>
        <v>11808.91</v>
      </c>
      <c r="E344" s="24">
        <f>SUBTOTAL(9,E345:E357)</f>
        <v>105741.67</v>
      </c>
      <c r="F344" s="24">
        <f>SUBTOTAL(9,F345:F357)</f>
        <v>13700</v>
      </c>
      <c r="G344" s="24">
        <f>SUBTOTAL(9,G345:G357)</f>
        <v>13700</v>
      </c>
    </row>
    <row r="345" spans="1:7" ht="22.5" customHeight="1" hidden="1">
      <c r="A345" s="69"/>
      <c r="B345" s="1"/>
      <c r="C345" s="6"/>
      <c r="D345" s="39"/>
      <c r="E345" s="39"/>
      <c r="F345" s="39"/>
      <c r="G345" s="39"/>
    </row>
    <row r="346" spans="1:7" ht="409.5" customHeight="1" hidden="1">
      <c r="A346" s="37" t="s">
        <v>28</v>
      </c>
      <c r="B346" s="87" t="s">
        <v>108</v>
      </c>
      <c r="C346" s="39">
        <f>SUBTOTAL(9,C347:C351)</f>
        <v>687.02</v>
      </c>
      <c r="D346" s="39">
        <f>SUBTOTAL(9,D347:D351)</f>
        <v>11308.91</v>
      </c>
      <c r="E346" s="39">
        <f>SUBTOTAL(9,E347:E351)</f>
        <v>105341.67</v>
      </c>
      <c r="F346" s="39">
        <f>SUBTOTAL(9,F347:F351)</f>
        <v>13300</v>
      </c>
      <c r="G346" s="39">
        <f>SUBTOTAL(9,G347:G351)</f>
        <v>13300</v>
      </c>
    </row>
    <row r="347" spans="1:7" ht="30" customHeight="1" hidden="1">
      <c r="A347" s="69"/>
      <c r="B347" s="1"/>
      <c r="C347" s="6"/>
      <c r="D347" s="88"/>
      <c r="E347" s="67"/>
      <c r="F347" s="67"/>
      <c r="G347" s="67"/>
    </row>
    <row r="348" spans="1:7" ht="17.25" customHeight="1">
      <c r="A348" s="16">
        <v>4214</v>
      </c>
      <c r="B348" s="54" t="s">
        <v>213</v>
      </c>
      <c r="C348" s="3">
        <v>0</v>
      </c>
      <c r="D348" s="54">
        <v>0</v>
      </c>
      <c r="E348" s="3">
        <v>92041.67</v>
      </c>
      <c r="F348" s="3">
        <v>0</v>
      </c>
      <c r="G348" s="3">
        <v>0</v>
      </c>
    </row>
    <row r="349" spans="1:7" ht="15" customHeight="1">
      <c r="A349" s="16" t="s">
        <v>72</v>
      </c>
      <c r="B349" s="54" t="s">
        <v>143</v>
      </c>
      <c r="C349" s="3">
        <v>0</v>
      </c>
      <c r="D349" s="3">
        <v>6000</v>
      </c>
      <c r="E349" s="3">
        <v>8000</v>
      </c>
      <c r="F349" s="56">
        <v>8000</v>
      </c>
      <c r="G349" s="56">
        <v>8000</v>
      </c>
    </row>
    <row r="350" spans="1:7" ht="15" customHeight="1">
      <c r="A350" s="16" t="s">
        <v>73</v>
      </c>
      <c r="B350" s="54" t="s">
        <v>158</v>
      </c>
      <c r="C350" s="3">
        <v>687.02</v>
      </c>
      <c r="D350" s="3">
        <v>5308.91</v>
      </c>
      <c r="E350" s="3">
        <v>5300</v>
      </c>
      <c r="F350" s="56">
        <v>5300</v>
      </c>
      <c r="G350" s="56">
        <v>5300</v>
      </c>
    </row>
    <row r="351" spans="1:7" ht="15" hidden="1">
      <c r="A351" s="54"/>
      <c r="B351" s="54"/>
      <c r="C351" s="3"/>
      <c r="D351" s="3"/>
      <c r="E351" s="3"/>
      <c r="F351" s="56"/>
      <c r="G351" s="56"/>
    </row>
    <row r="352" spans="1:7" ht="409.5" customHeight="1" hidden="1">
      <c r="A352" s="37" t="s">
        <v>29</v>
      </c>
      <c r="B352" s="87" t="s">
        <v>165</v>
      </c>
      <c r="C352" s="39">
        <f>SUBTOTAL(9,C353:C356)</f>
        <v>72.99000000000001</v>
      </c>
      <c r="D352" s="39">
        <f>SUBTOTAL(9,D353:D356)</f>
        <v>500</v>
      </c>
      <c r="E352" s="39">
        <f>SUBTOTAL(9,E353:E356)</f>
        <v>400</v>
      </c>
      <c r="F352" s="91">
        <f>SUBTOTAL(9,F353:F356)</f>
        <v>400</v>
      </c>
      <c r="G352" s="91">
        <f>SUBTOTAL(9,G353:G356)</f>
        <v>400</v>
      </c>
    </row>
    <row r="353" spans="1:7" ht="30" customHeight="1" hidden="1">
      <c r="A353" s="16"/>
      <c r="B353" s="54"/>
      <c r="C353" s="3"/>
      <c r="D353" s="53"/>
      <c r="E353" s="3"/>
      <c r="F353" s="56"/>
      <c r="G353" s="56"/>
    </row>
    <row r="354" spans="1:7" ht="15" customHeight="1">
      <c r="A354" s="16" t="s">
        <v>74</v>
      </c>
      <c r="B354" s="54" t="s">
        <v>87</v>
      </c>
      <c r="C354" s="3">
        <v>26.54</v>
      </c>
      <c r="D354" s="3">
        <v>400</v>
      </c>
      <c r="E354" s="3">
        <v>400</v>
      </c>
      <c r="F354" s="56">
        <v>400</v>
      </c>
      <c r="G354" s="56">
        <v>400</v>
      </c>
    </row>
    <row r="355" spans="1:7" ht="15" customHeight="1">
      <c r="A355" s="16" t="s">
        <v>75</v>
      </c>
      <c r="B355" s="54" t="s">
        <v>160</v>
      </c>
      <c r="C355" s="3">
        <v>46.45</v>
      </c>
      <c r="D355" s="3">
        <v>100</v>
      </c>
      <c r="E355" s="3">
        <v>0</v>
      </c>
      <c r="F355" s="56">
        <v>0</v>
      </c>
      <c r="G355" s="56">
        <v>0</v>
      </c>
    </row>
    <row r="356" spans="1:7" ht="15" hidden="1">
      <c r="A356" s="1"/>
      <c r="B356" s="1"/>
      <c r="C356" s="6"/>
      <c r="D356" s="3"/>
      <c r="E356" s="3"/>
      <c r="F356" s="3"/>
      <c r="G356" s="3"/>
    </row>
    <row r="357" spans="1:7" ht="15" hidden="1">
      <c r="A357" s="1"/>
      <c r="B357" s="1"/>
      <c r="C357" s="6"/>
      <c r="D357" s="6"/>
      <c r="E357" s="67"/>
      <c r="F357" s="67"/>
      <c r="G357" s="67"/>
    </row>
    <row r="358" spans="1:7" ht="19.5" customHeight="1" hidden="1">
      <c r="A358" s="1"/>
      <c r="B358" s="1"/>
      <c r="C358" s="6"/>
      <c r="D358" s="6"/>
      <c r="E358" s="67"/>
      <c r="F358" s="67"/>
      <c r="G358" s="67"/>
    </row>
    <row r="359" spans="1:7" ht="19.5" customHeight="1" hidden="1">
      <c r="A359" s="1"/>
      <c r="B359" s="1"/>
      <c r="C359" s="6"/>
      <c r="D359" s="6"/>
      <c r="E359" s="67"/>
      <c r="F359" s="67"/>
      <c r="G359" s="67"/>
    </row>
    <row r="360" spans="1:7" ht="15" hidden="1">
      <c r="A360" s="1"/>
      <c r="B360" s="1"/>
      <c r="C360" s="6"/>
      <c r="D360" s="3"/>
      <c r="E360" s="3"/>
      <c r="F360" s="3"/>
      <c r="G360" s="3"/>
    </row>
    <row r="361" spans="1:7" ht="15" hidden="1">
      <c r="A361" s="1"/>
      <c r="B361" s="1"/>
      <c r="C361" s="6"/>
      <c r="D361" s="6"/>
      <c r="E361" s="67"/>
      <c r="F361" s="67"/>
      <c r="G361" s="67"/>
    </row>
    <row r="362" spans="1:7" ht="19.5" customHeight="1" hidden="1">
      <c r="A362" s="1"/>
      <c r="B362" s="1"/>
      <c r="C362" s="6"/>
      <c r="D362" s="6"/>
      <c r="E362" s="67"/>
      <c r="F362" s="67"/>
      <c r="G362" s="67"/>
    </row>
    <row r="363" spans="1:7" ht="19.5" customHeight="1" hidden="1">
      <c r="A363" s="1"/>
      <c r="B363" s="1"/>
      <c r="C363" s="6"/>
      <c r="D363" s="6"/>
      <c r="E363" s="67"/>
      <c r="F363" s="67"/>
      <c r="G363" s="67"/>
    </row>
    <row r="364" spans="1:7" ht="19.5" customHeight="1" hidden="1">
      <c r="A364" s="1"/>
      <c r="B364" s="1"/>
      <c r="C364" s="6"/>
      <c r="D364" s="6"/>
      <c r="E364" s="67"/>
      <c r="F364" s="67"/>
      <c r="G364" s="67"/>
    </row>
    <row r="365" spans="1:7" ht="19.5" customHeight="1" hidden="1">
      <c r="A365" s="1"/>
      <c r="B365" s="1"/>
      <c r="C365" s="6"/>
      <c r="D365" s="6"/>
      <c r="E365" s="67"/>
      <c r="F365" s="67"/>
      <c r="G365" s="67"/>
    </row>
    <row r="366" spans="1:7" s="21" customFormat="1" ht="18" customHeight="1">
      <c r="A366" s="71" t="s">
        <v>188</v>
      </c>
      <c r="B366" s="72" t="s">
        <v>189</v>
      </c>
      <c r="C366" s="73">
        <f>SUBTOTAL(9,C367:C405)</f>
        <v>28390.579999999998</v>
      </c>
      <c r="D366" s="73">
        <f>SUBTOTAL(9,D367:D405)</f>
        <v>31079.11</v>
      </c>
      <c r="E366" s="73">
        <f>SUBTOTAL(9,E367:E405)</f>
        <v>11495</v>
      </c>
      <c r="F366" s="73">
        <f>SUBTOTAL(9,F367:F405)</f>
        <v>15900</v>
      </c>
      <c r="G366" s="73">
        <f>SUBTOTAL(9,G367:G405)</f>
        <v>15900</v>
      </c>
    </row>
    <row r="367" spans="1:7" ht="30" customHeight="1" hidden="1">
      <c r="A367" s="69"/>
      <c r="B367" s="1"/>
      <c r="C367" s="6"/>
      <c r="D367" s="27"/>
      <c r="E367" s="67"/>
      <c r="F367" s="67"/>
      <c r="G367" s="67"/>
    </row>
    <row r="368" spans="1:7" ht="18" customHeight="1">
      <c r="A368" s="74"/>
      <c r="B368" s="75"/>
      <c r="C368" s="76">
        <f>SUBTOTAL(9,C369:C404)</f>
        <v>28390.579999999998</v>
      </c>
      <c r="D368" s="76">
        <f>SUBTOTAL(9,D369:D404)</f>
        <v>31079.11</v>
      </c>
      <c r="E368" s="76">
        <f>SUBTOTAL(9,E369:E404)</f>
        <v>11495</v>
      </c>
      <c r="F368" s="76">
        <f>SUBTOTAL(9,F369:F404)</f>
        <v>15900</v>
      </c>
      <c r="G368" s="76">
        <f>SUBTOTAL(9,G369:G404)</f>
        <v>15900</v>
      </c>
    </row>
    <row r="369" spans="1:7" ht="30" customHeight="1" hidden="1">
      <c r="A369" s="69"/>
      <c r="B369" s="1"/>
      <c r="C369" s="6"/>
      <c r="D369" s="77"/>
      <c r="E369" s="67"/>
      <c r="F369" s="67"/>
      <c r="G369" s="67"/>
    </row>
    <row r="370" spans="1:7" ht="18" customHeight="1">
      <c r="A370" s="78" t="s">
        <v>193</v>
      </c>
      <c r="B370" s="79" t="s">
        <v>194</v>
      </c>
      <c r="C370" s="80">
        <f>SUBTOTAL(9,C371:C393)</f>
        <v>28390.579999999998</v>
      </c>
      <c r="D370" s="80">
        <f>SUBTOTAL(9,D371:D393)</f>
        <v>21579.11</v>
      </c>
      <c r="E370" s="80">
        <f>SUBTOTAL(9,E371:E393)</f>
        <v>11495</v>
      </c>
      <c r="F370" s="80">
        <f>SUBTOTAL(9,F371:F393)</f>
        <v>15900</v>
      </c>
      <c r="G370" s="80">
        <f>SUBTOTAL(9,G371:G393)</f>
        <v>15900</v>
      </c>
    </row>
    <row r="371" spans="1:7" ht="30" customHeight="1" hidden="1">
      <c r="A371" s="69"/>
      <c r="B371" s="1"/>
      <c r="C371" s="6"/>
      <c r="D371" s="81"/>
      <c r="E371" s="67"/>
      <c r="F371" s="67"/>
      <c r="G371" s="67"/>
    </row>
    <row r="372" spans="1:7" ht="18" customHeight="1">
      <c r="A372" s="82" t="s">
        <v>0</v>
      </c>
      <c r="B372" s="83" t="s">
        <v>101</v>
      </c>
      <c r="C372" s="84">
        <f>SUBTOTAL(9,C373:C392)</f>
        <v>28390.579999999998</v>
      </c>
      <c r="D372" s="84">
        <f>SUBTOTAL(9,D373:D392)</f>
        <v>21579.11</v>
      </c>
      <c r="E372" s="84">
        <f>SUBTOTAL(9,E373:E392)</f>
        <v>11495</v>
      </c>
      <c r="F372" s="84">
        <f>SUBTOTAL(9,F373:F392)</f>
        <v>15900</v>
      </c>
      <c r="G372" s="84">
        <f>SUBTOTAL(9,G373:G392)</f>
        <v>15900</v>
      </c>
    </row>
    <row r="373" spans="1:7" ht="30" customHeight="1" hidden="1">
      <c r="A373" s="69"/>
      <c r="B373" s="1"/>
      <c r="C373" s="6"/>
      <c r="D373" s="39"/>
      <c r="E373" s="67"/>
      <c r="F373" s="67"/>
      <c r="G373" s="67"/>
    </row>
    <row r="374" spans="1:7" ht="18" customHeight="1">
      <c r="A374" s="85" t="s">
        <v>4</v>
      </c>
      <c r="B374" s="86" t="s">
        <v>109</v>
      </c>
      <c r="C374" s="24">
        <f>SUBTOTAL(9,C375:C384)</f>
        <v>23975.39</v>
      </c>
      <c r="D374" s="24">
        <f>SUBTOTAL(9,D375:D384)</f>
        <v>18479.11</v>
      </c>
      <c r="E374" s="24">
        <f>SUBTOTAL(9,E375:E384)</f>
        <v>10200</v>
      </c>
      <c r="F374" s="24">
        <f>SUBTOTAL(9,F375:F384)</f>
        <v>13600</v>
      </c>
      <c r="G374" s="24">
        <f>SUBTOTAL(9,G375:G384)</f>
        <v>13600</v>
      </c>
    </row>
    <row r="375" spans="1:7" ht="22.5" customHeight="1" hidden="1">
      <c r="A375" s="69"/>
      <c r="B375" s="1"/>
      <c r="C375" s="6"/>
      <c r="D375" s="39"/>
      <c r="E375" s="39"/>
      <c r="F375" s="39"/>
      <c r="G375" s="39"/>
    </row>
    <row r="376" spans="1:7" ht="409.5" customHeight="1" hidden="1">
      <c r="A376" s="37" t="s">
        <v>17</v>
      </c>
      <c r="B376" s="87" t="s">
        <v>111</v>
      </c>
      <c r="C376" s="39">
        <f>SUBTOTAL(9,C377:C379)</f>
        <v>22176.34</v>
      </c>
      <c r="D376" s="39">
        <f>SUBTOTAL(9,D377:D379)</f>
        <v>15479.11</v>
      </c>
      <c r="E376" s="39">
        <f>SUBTOTAL(9,E377:E379)</f>
        <v>8800</v>
      </c>
      <c r="F376" s="39">
        <f>SUBTOTAL(9,F377:F379)</f>
        <v>13600</v>
      </c>
      <c r="G376" s="39">
        <f>SUBTOTAL(9,G377:G379)</f>
        <v>13600</v>
      </c>
    </row>
    <row r="377" spans="1:7" ht="30" customHeight="1" hidden="1">
      <c r="A377" s="69"/>
      <c r="B377" s="1"/>
      <c r="C377" s="6"/>
      <c r="D377" s="88"/>
      <c r="E377" s="67"/>
      <c r="F377" s="67"/>
      <c r="G377" s="67"/>
    </row>
    <row r="378" spans="1:7" ht="15" customHeight="1">
      <c r="A378" s="16" t="s">
        <v>38</v>
      </c>
      <c r="B378" s="54" t="s">
        <v>132</v>
      </c>
      <c r="C378" s="3">
        <v>22176.34</v>
      </c>
      <c r="D378" s="3">
        <v>15479.11</v>
      </c>
      <c r="E378" s="3">
        <v>8800</v>
      </c>
      <c r="F378" s="56">
        <v>13600</v>
      </c>
      <c r="G378" s="56">
        <v>13600</v>
      </c>
    </row>
    <row r="379" spans="1:7" ht="15" hidden="1">
      <c r="A379" s="1"/>
      <c r="B379" s="1"/>
      <c r="C379" s="6"/>
      <c r="D379" s="3"/>
      <c r="E379" s="3"/>
      <c r="F379" s="56"/>
      <c r="G379" s="56"/>
    </row>
    <row r="380" spans="1:7" ht="409.5" customHeight="1" hidden="1">
      <c r="A380" s="37" t="s">
        <v>19</v>
      </c>
      <c r="B380" s="87" t="s">
        <v>127</v>
      </c>
      <c r="C380" s="39">
        <f>SUBTOTAL(9,C381:C383)</f>
        <v>1799.05</v>
      </c>
      <c r="D380" s="39">
        <f>SUBTOTAL(9,D381:D383)</f>
        <v>3000</v>
      </c>
      <c r="E380" s="39">
        <f>SUBTOTAL(9,E381:E383)</f>
        <v>1400</v>
      </c>
      <c r="F380" s="91">
        <f>SUBTOTAL(9,F381:F383)</f>
        <v>0</v>
      </c>
      <c r="G380" s="91">
        <f>SUBTOTAL(9,G381:G383)</f>
        <v>0</v>
      </c>
    </row>
    <row r="381" spans="1:7" ht="30" customHeight="1" hidden="1">
      <c r="A381" s="69"/>
      <c r="B381" s="1"/>
      <c r="C381" s="6"/>
      <c r="D381" s="88"/>
      <c r="E381" s="67"/>
      <c r="F381" s="92"/>
      <c r="G381" s="92"/>
    </row>
    <row r="382" spans="1:7" ht="15" customHeight="1">
      <c r="A382" s="16" t="s">
        <v>42</v>
      </c>
      <c r="B382" s="54" t="s">
        <v>135</v>
      </c>
      <c r="C382" s="3">
        <v>1799.05</v>
      </c>
      <c r="D382" s="3">
        <v>3000</v>
      </c>
      <c r="E382" s="3">
        <v>1400</v>
      </c>
      <c r="F382" s="56">
        <v>0</v>
      </c>
      <c r="G382" s="56">
        <v>0</v>
      </c>
    </row>
    <row r="383" spans="1:7" ht="15" hidden="1">
      <c r="A383" s="1"/>
      <c r="B383" s="1"/>
      <c r="C383" s="6"/>
      <c r="D383" s="3"/>
      <c r="E383" s="3"/>
      <c r="F383" s="3"/>
      <c r="G383" s="3"/>
    </row>
    <row r="384" spans="1:7" ht="15" hidden="1">
      <c r="A384" s="1"/>
      <c r="B384" s="1"/>
      <c r="C384" s="6"/>
      <c r="D384" s="6"/>
      <c r="E384" s="67"/>
      <c r="F384" s="67"/>
      <c r="G384" s="67"/>
    </row>
    <row r="385" spans="1:7" ht="18" customHeight="1">
      <c r="A385" s="85" t="s">
        <v>5</v>
      </c>
      <c r="B385" s="86" t="s">
        <v>103</v>
      </c>
      <c r="C385" s="24">
        <f>SUBTOTAL(9,C386:C391)</f>
        <v>4415.19</v>
      </c>
      <c r="D385" s="24">
        <f>SUBTOTAL(9,D386:D391)</f>
        <v>3100</v>
      </c>
      <c r="E385" s="24">
        <f>SUBTOTAL(9,E386:E391)</f>
        <v>1295</v>
      </c>
      <c r="F385" s="24">
        <f>SUBTOTAL(9,F386:F391)</f>
        <v>2300</v>
      </c>
      <c r="G385" s="24">
        <f>SUBTOTAL(9,G386:G391)</f>
        <v>2300</v>
      </c>
    </row>
    <row r="386" spans="1:7" ht="22.5" customHeight="1" hidden="1">
      <c r="A386" s="69"/>
      <c r="B386" s="1"/>
      <c r="C386" s="6"/>
      <c r="D386" s="39"/>
      <c r="E386" s="39"/>
      <c r="F386" s="39"/>
      <c r="G386" s="39"/>
    </row>
    <row r="387" spans="1:7" ht="409.5" customHeight="1" hidden="1">
      <c r="A387" s="37" t="s">
        <v>20</v>
      </c>
      <c r="B387" s="87" t="s">
        <v>145</v>
      </c>
      <c r="C387" s="39">
        <f>SUBTOTAL(9,C388:C390)</f>
        <v>4415.19</v>
      </c>
      <c r="D387" s="39">
        <f>SUBTOTAL(9,D388:D390)</f>
        <v>3100</v>
      </c>
      <c r="E387" s="39">
        <f>SUBTOTAL(9,E388:E390)</f>
        <v>1295</v>
      </c>
      <c r="F387" s="39">
        <f>SUBTOTAL(9,F388:F390)</f>
        <v>2300</v>
      </c>
      <c r="G387" s="39">
        <f>SUBTOTAL(9,G388:G390)</f>
        <v>2300</v>
      </c>
    </row>
    <row r="388" spans="1:7" ht="30" customHeight="1" hidden="1">
      <c r="A388" s="69"/>
      <c r="B388" s="1"/>
      <c r="C388" s="6"/>
      <c r="D388" s="88"/>
      <c r="E388" s="67"/>
      <c r="F388" s="67"/>
      <c r="G388" s="67"/>
    </row>
    <row r="389" spans="1:7" ht="15" customHeight="1">
      <c r="A389" s="16" t="s">
        <v>44</v>
      </c>
      <c r="B389" s="54" t="s">
        <v>163</v>
      </c>
      <c r="C389" s="3">
        <v>4415.19</v>
      </c>
      <c r="D389" s="3">
        <v>3100</v>
      </c>
      <c r="E389" s="3">
        <v>1295</v>
      </c>
      <c r="F389" s="56">
        <v>2300</v>
      </c>
      <c r="G389" s="56">
        <v>2300</v>
      </c>
    </row>
    <row r="390" spans="1:7" ht="15" hidden="1">
      <c r="A390" s="1"/>
      <c r="B390" s="1"/>
      <c r="C390" s="6"/>
      <c r="D390" s="3"/>
      <c r="E390" s="3"/>
      <c r="F390" s="3"/>
      <c r="G390" s="3"/>
    </row>
    <row r="391" spans="1:7" ht="15" hidden="1">
      <c r="A391" s="1"/>
      <c r="B391" s="1"/>
      <c r="C391" s="6"/>
      <c r="D391" s="6"/>
      <c r="E391" s="67"/>
      <c r="F391" s="67"/>
      <c r="G391" s="67"/>
    </row>
    <row r="392" spans="1:7" ht="19.5" customHeight="1" hidden="1">
      <c r="A392" s="1"/>
      <c r="B392" s="1"/>
      <c r="C392" s="6"/>
      <c r="D392" s="6"/>
      <c r="E392" s="67"/>
      <c r="F392" s="67"/>
      <c r="G392" s="67"/>
    </row>
    <row r="393" spans="1:7" ht="19.5" customHeight="1" hidden="1">
      <c r="A393" s="1"/>
      <c r="B393" s="1"/>
      <c r="C393" s="6"/>
      <c r="D393" s="6"/>
      <c r="E393" s="67"/>
      <c r="F393" s="67"/>
      <c r="G393" s="67"/>
    </row>
    <row r="394" spans="1:7" ht="30" customHeight="1" hidden="1">
      <c r="A394" s="69"/>
      <c r="B394" s="1"/>
      <c r="C394" s="6"/>
      <c r="D394" s="39"/>
      <c r="E394" s="67"/>
      <c r="F394" s="67"/>
      <c r="G394" s="67"/>
    </row>
    <row r="395" spans="1:7" ht="18" customHeight="1">
      <c r="A395" s="85" t="s">
        <v>7</v>
      </c>
      <c r="B395" s="86" t="s">
        <v>161</v>
      </c>
      <c r="C395" s="24">
        <f>SUBTOTAL(9,C396:C401)</f>
        <v>0</v>
      </c>
      <c r="D395" s="24">
        <f>SUBTOTAL(9,D396:D401)</f>
        <v>9500</v>
      </c>
      <c r="E395" s="24">
        <f>SUBTOTAL(9,E396:E401)</f>
        <v>0</v>
      </c>
      <c r="F395" s="24">
        <f>SUBTOTAL(9,F396:F401)</f>
        <v>0</v>
      </c>
      <c r="G395" s="24">
        <f>SUBTOTAL(9,G396:G401)</f>
        <v>0</v>
      </c>
    </row>
    <row r="396" spans="1:7" ht="22.5" customHeight="1" hidden="1">
      <c r="A396" s="69"/>
      <c r="B396" s="1"/>
      <c r="C396" s="6"/>
      <c r="D396" s="39"/>
      <c r="E396" s="39"/>
      <c r="F396" s="39"/>
      <c r="G396" s="39"/>
    </row>
    <row r="397" spans="1:7" ht="409.5" customHeight="1" hidden="1">
      <c r="A397" s="37" t="s">
        <v>25</v>
      </c>
      <c r="B397" s="87" t="s">
        <v>166</v>
      </c>
      <c r="C397" s="39">
        <f>SUBTOTAL(9,C398:C400)</f>
        <v>0</v>
      </c>
      <c r="D397" s="39">
        <f>SUBTOTAL(9,D398:D400)</f>
        <v>9500</v>
      </c>
      <c r="E397" s="39">
        <f>SUBTOTAL(9,E398:E400)</f>
        <v>0</v>
      </c>
      <c r="F397" s="39">
        <f>SUBTOTAL(9,F398:F400)</f>
        <v>0</v>
      </c>
      <c r="G397" s="39">
        <f>SUBTOTAL(9,G398:G400)</f>
        <v>0</v>
      </c>
    </row>
    <row r="398" spans="1:7" ht="30" customHeight="1" hidden="1">
      <c r="A398" s="69"/>
      <c r="B398" s="1"/>
      <c r="C398" s="6"/>
      <c r="D398" s="88"/>
      <c r="E398" s="67"/>
      <c r="F398" s="67"/>
      <c r="G398" s="67"/>
    </row>
    <row r="399" spans="1:7" ht="15" customHeight="1">
      <c r="A399" s="16" t="s">
        <v>69</v>
      </c>
      <c r="B399" s="54" t="s">
        <v>169</v>
      </c>
      <c r="C399" s="3">
        <v>0</v>
      </c>
      <c r="D399" s="3">
        <v>9500</v>
      </c>
      <c r="E399" s="3">
        <v>0</v>
      </c>
      <c r="F399" s="56">
        <v>0</v>
      </c>
      <c r="G399" s="56">
        <v>0</v>
      </c>
    </row>
    <row r="400" spans="1:7" ht="15" hidden="1">
      <c r="A400" s="1"/>
      <c r="B400" s="1"/>
      <c r="C400" s="6"/>
      <c r="D400" s="3"/>
      <c r="E400" s="3"/>
      <c r="F400" s="3"/>
      <c r="G400" s="3"/>
    </row>
    <row r="401" spans="1:7" ht="15" hidden="1">
      <c r="A401" s="1"/>
      <c r="B401" s="1"/>
      <c r="C401" s="6"/>
      <c r="D401" s="6"/>
      <c r="E401" s="67"/>
      <c r="F401" s="67"/>
      <c r="G401" s="67"/>
    </row>
    <row r="402" spans="1:7" ht="19.5" customHeight="1" hidden="1">
      <c r="A402" s="1"/>
      <c r="B402" s="1"/>
      <c r="C402" s="6"/>
      <c r="D402" s="6"/>
      <c r="E402" s="67"/>
      <c r="F402" s="67"/>
      <c r="G402" s="67"/>
    </row>
    <row r="403" spans="1:7" ht="19.5" customHeight="1" hidden="1">
      <c r="A403" s="1"/>
      <c r="B403" s="1"/>
      <c r="C403" s="6"/>
      <c r="D403" s="6"/>
      <c r="E403" s="67"/>
      <c r="F403" s="67"/>
      <c r="G403" s="67"/>
    </row>
    <row r="404" spans="1:7" ht="19.5" customHeight="1" hidden="1">
      <c r="A404" s="1"/>
      <c r="B404" s="1"/>
      <c r="C404" s="6"/>
      <c r="D404" s="6"/>
      <c r="E404" s="67"/>
      <c r="F404" s="67"/>
      <c r="G404" s="67"/>
    </row>
    <row r="405" spans="1:7" ht="19.5" customHeight="1" hidden="1">
      <c r="A405" s="1"/>
      <c r="B405" s="1"/>
      <c r="C405" s="6"/>
      <c r="D405" s="6"/>
      <c r="E405" s="67"/>
      <c r="F405" s="67"/>
      <c r="G405" s="67"/>
    </row>
    <row r="406" spans="1:7" ht="19.5" customHeight="1" hidden="1">
      <c r="A406" s="1"/>
      <c r="B406" s="1"/>
      <c r="C406" s="6"/>
      <c r="D406" s="6"/>
      <c r="E406" s="67"/>
      <c r="F406" s="67"/>
      <c r="G406" s="67"/>
    </row>
    <row r="407" spans="1:7" ht="15" hidden="1">
      <c r="A407" s="1"/>
      <c r="B407" s="1"/>
      <c r="C407" s="6"/>
      <c r="D407" s="6"/>
      <c r="E407" s="67"/>
      <c r="F407" s="67"/>
      <c r="G407" s="67"/>
    </row>
    <row r="408" spans="1:7" ht="15" hidden="1">
      <c r="A408" s="1"/>
      <c r="B408" s="1"/>
      <c r="C408" s="6"/>
      <c r="D408" s="6"/>
      <c r="E408" s="67"/>
      <c r="F408" s="67"/>
      <c r="G408" s="67"/>
    </row>
    <row r="409" spans="1:7" ht="27.75" customHeight="1">
      <c r="A409" s="89" t="s">
        <v>94</v>
      </c>
      <c r="B409" s="89"/>
      <c r="C409" s="90">
        <f>SUBTOTAL(9,C133:C408)</f>
        <v>585650.6300000001</v>
      </c>
      <c r="D409" s="90">
        <f>SUBTOTAL(9,D133:D408)</f>
        <v>1036242.9099999999</v>
      </c>
      <c r="E409" s="90">
        <f>E123+E226+E264+E368</f>
        <v>1901263</v>
      </c>
      <c r="F409" s="90">
        <f>F119</f>
        <v>1641793</v>
      </c>
      <c r="G409" s="90">
        <f>SUBTOTAL(9,G133:G408)</f>
        <v>1644695</v>
      </c>
    </row>
    <row r="410" spans="1:7" ht="15">
      <c r="A410" s="1"/>
      <c r="B410" s="1"/>
      <c r="C410" s="1"/>
      <c r="D410" s="1"/>
      <c r="E410" s="1"/>
      <c r="F410" s="1"/>
      <c r="G410" s="1"/>
    </row>
  </sheetData>
  <sheetProtection/>
  <mergeCells count="1">
    <mergeCell ref="A6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Tanja Ferčec</cp:lastModifiedBy>
  <cp:lastPrinted>2023-10-05T07:58:30Z</cp:lastPrinted>
  <dcterms:created xsi:type="dcterms:W3CDTF">2014-09-10T12:00:17Z</dcterms:created>
  <dcterms:modified xsi:type="dcterms:W3CDTF">2023-10-05T07:58:32Z</dcterms:modified>
  <cp:category/>
  <cp:version/>
  <cp:contentType/>
  <cp:contentStatus/>
</cp:coreProperties>
</file>